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m03\西桂町\建設水道課\04下水事業\経営戦略\経営比較分析表\H30\02提出書類\"/>
    </mc:Choice>
  </mc:AlternateContent>
  <workbookProtection workbookAlgorithmName="SHA-512" workbookHashValue="cu2r2y5uue7lER6H3kmsM2hH6zoRmNUHuSEaDtrPwbePGFb8LVEN33L6DHQ6YdOGzYs59iQe0PCD6oYxpNar7g==" workbookSaltValue="56j0GNdkuy8k6JTG9Uvk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<sst xmlns="http://schemas.openxmlformats.org/spreadsheetml/2006/main" count="245" uniqueCount="125">
  <si>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</si>
  <si>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</si>
  <si>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</si>
  <si>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</si>
  <si>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</si>
  <si>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</si>
  <si>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</si>
  <si>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</si>
  <si>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</si>
  <si>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</si>
  <si>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</si>
  <si>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</si>
  <si>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</si>
  <si>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</si>
  <si>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</si>
  <si>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</si>
  <si>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</si>
  <si>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</si>
  <si>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</si>
  <si>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</si>
  <si>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</si>
  <si>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</si>
  <si>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</si>
  <si>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</si>
  <si>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</si>
  <si>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</si>
  <si>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</si>
  <si>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</si>
  <si>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</si>
  <si>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</si>
  <si>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</si>
  <si>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</si>
  <si>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</si>
  <si>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</si>
  <si>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</si>
  <si>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</si>
  <si>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</si>
  <si>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</si>
  <si>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</si>
  <si>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</si>
  <si>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</si>
  <si>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</si>
  <si>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</si>
  <si>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</si>
  <si>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</si>
  <si>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</si>
  <si>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</si>
  <si>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</si>
  <si>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</si>
  <si>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</si>
  <si>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</si>
  <si>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</si>
  <si>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</si>
  <si>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</si>
  <si>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</si>
  <si>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</si>
  <si>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</si>
  <si>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</si>
  <si>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</si>
  <si>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</si>
  <si>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</si>
  <si>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</si>
  <si>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</si>
  <si>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</si>
  <si>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</si>
  <si>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</si>
  <si>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</si>
  <si>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</si>
  <si>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</si>
  <si>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</si>
  <si>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</si>
  <si>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</si>
  <si>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</si>
  <si>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</si>
  <si>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</si>
  <si>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</si>
  <si>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</si>
  <si>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</si>
  <si>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</si>
  <si>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</si>
  <si>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</si>
  <si>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</si>
  <si>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</si>
  <si>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</si>
  <si>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</si>
  <si>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</si>
  <si>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</si>
  <si>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</si>
  <si>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</si>
  <si>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</si>
  <si>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</si>
  <si>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</si>
  <si>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</si>
  <si>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</si>
  <si>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</si>
  <si>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</si>
  <si>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</si>
  <si>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</si>
  <si>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</si>
  <si>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</si>
  <si>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</si>
  <si>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</si>
  <si>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</si>
  <si>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</si>
  <si>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</si>
  <si>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</si>
  <si>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</si>
  <si>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</si>
  <si>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</si>
  <si>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</si>
  <si>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</si>
  <si>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</si>
  <si>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</si>
  <si>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</si>
  <si>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</si>
  <si>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</si>
  <si>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</si>
  <si>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</si>
  <si>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</si>
  <si>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</si>
  <si>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</si>
  <si>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</si>
  <si>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率が１００％を割り込んでおり、経営上赤字であり、料金収入が収支全体の1割程度にとどまり、大半を一般会計繰入金に頼る状況で、今後十数年は、同じ状況が続き経営の健全化までは程遠いと思われる。
・収益的収支比率が低く、一般会計繰入金に頼る状況にある。経費回収率が類似団体と比較しても低い水準であるため、適正な使用料の確保や汚水処理費の削減に取り組み、経営改善を図っていく。</t>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</si>
  <si>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</si>
  <si>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・施設は新しいが、経費回収率が低く、整備した施設が現状では適切な水準の料金収入に結びついていない、さらに普及率も６４．５％と道半ばであるため、今後の投資のあり方をみなおす必要がある。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</si>
</sst>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6-426D-B324-24E4A5BF0C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54B6-426D-B324-24E4A5BF0C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17-441C-B89C-B0EC64F419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6217-441C-B89C-B0EC64F419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73.069999999999993</c:v>
                </c:pt>
                <c:pt idx="1">
                  <c:v>71.77</c:v>
                </c:pt>
                <c:pt idx="2">
                  <c:v>73.489999999999995</c:v>
                </c:pt>
                <c:pt idx="3">
                  <c:v>73.489999999999995</c:v>
                </c:pt>
                <c:pt idx="4">
                  <c:v>69.430000000000007</c:v>
                </c:pt>
              </c:numCache>
            </c:numRef>
          </c:val>
          <c:extLst>
            <c:ext xmlns:c16="http://schemas.microsoft.com/office/drawing/2014/chart" uri="{C3380CC4-5D6E-409C-BE32-E72D297353CC}">
              <c16:uniqueId val="{00000000-40E8-4B78-B291-EDBECF3DE1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40E8-4B78-B291-EDBECF3DE1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89.98</c:v>
                </c:pt>
                <c:pt idx="1">
                  <c:v>84.19</c:v>
                </c:pt>
                <c:pt idx="2">
                  <c:v>88.08</c:v>
                </c:pt>
                <c:pt idx="3">
                  <c:v>89.65</c:v>
                </c:pt>
                <c:pt idx="4">
                  <c:v>84.74</c:v>
                </c:pt>
              </c:numCache>
            </c:numRef>
          </c:val>
          <c:extLst>
            <c:ext xmlns:c16="http://schemas.microsoft.com/office/drawing/2014/chart" uri="{C3380CC4-5D6E-409C-BE32-E72D297353CC}">
              <c16:uniqueId val="{00000000-4735-47CD-AFD9-244DDB30BB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5-47CD-AFD9-244DDB30BB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F-4053-8954-B34904CE21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F-4053-8954-B34904CE21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1-4A8D-A3CA-432A25E165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1-4A8D-A3CA-432A25E165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1-4552-BF00-223D4CD865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1-4552-BF00-223D4CD865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F-45AF-A381-998FBB18A7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F-45AF-A381-998FBB18A7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2104.7199999999998</c:v>
                </c:pt>
                <c:pt idx="1">
                  <c:v>2089.4499999999998</c:v>
                </c:pt>
                <c:pt idx="2">
                  <c:v>1916.43</c:v>
                </c:pt>
                <c:pt idx="3">
                  <c:v>1727.71</c:v>
                </c:pt>
                <c:pt idx="4">
                  <c:v>5293.89</c:v>
                </c:pt>
              </c:numCache>
            </c:numRef>
          </c:val>
          <c:extLst>
            <c:ext xmlns:c16="http://schemas.microsoft.com/office/drawing/2014/chart" uri="{C3380CC4-5D6E-409C-BE32-E72D297353CC}">
              <c16:uniqueId val="{00000000-D5A4-4FAD-84D3-E04E145F42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D5A4-4FAD-84D3-E04E145F42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33.619999999999997</c:v>
                </c:pt>
                <c:pt idx="1">
                  <c:v>31.42</c:v>
                </c:pt>
                <c:pt idx="2">
                  <c:v>32.75</c:v>
                </c:pt>
                <c:pt idx="3">
                  <c:v>32.770000000000003</c:v>
                </c:pt>
                <c:pt idx="4">
                  <c:v>44.72</c:v>
                </c:pt>
              </c:numCache>
            </c:numRef>
          </c:val>
          <c:extLst>
            <c:ext xmlns:c16="http://schemas.microsoft.com/office/drawing/2014/chart" uri="{C3380CC4-5D6E-409C-BE32-E72D297353CC}">
              <c16:uniqueId val="{00000000-E993-4F1B-97DF-ADEE620CE9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E993-4F1B-97DF-ADEE620CE9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318.47000000000003</c:v>
                </c:pt>
                <c:pt idx="1">
                  <c:v>365.65</c:v>
                </c:pt>
                <c:pt idx="2">
                  <c:v>358.13</c:v>
                </c:pt>
                <c:pt idx="3">
                  <c:v>344</c:v>
                </c:pt>
                <c:pt idx="4">
                  <c:v>252.43</c:v>
                </c:pt>
              </c:numCache>
            </c:numRef>
          </c:val>
          <c:extLst>
            <c:ext xmlns:c16="http://schemas.microsoft.com/office/drawing/2014/chart" uri="{C3380CC4-5D6E-409C-BE32-E72D297353CC}">
              <c16:uniqueId val="{00000000-1460-4AFE-9485-25CA9BEB70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1460-4AFE-9485-25CA9BEB70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西桂町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4369</v>
      </c>
      <c r="AM8" s="49"/>
      <c r="AN8" s="49"/>
      <c r="AO8" s="49"/>
      <c r="AP8" s="49"/>
      <c r="AQ8" s="49"/>
      <c r="AR8" s="49"/>
      <c r="AS8" s="49"/>
      <c r="AT8" s="44">
        <f>データ!T6</f>
        <v>15.22</v>
      </c>
      <c r="AU8" s="44"/>
      <c r="AV8" s="44"/>
      <c r="AW8" s="44"/>
      <c r="AX8" s="44"/>
      <c r="AY8" s="44"/>
      <c r="AZ8" s="44"/>
      <c r="BA8" s="44"/>
      <c r="BB8" s="44">
        <f>データ!U6</f>
        <v>287.06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64.47</v>
      </c>
      <c r="Q10" s="44"/>
      <c r="R10" s="44"/>
      <c r="S10" s="44"/>
      <c r="T10" s="44"/>
      <c r="U10" s="44"/>
      <c r="V10" s="44"/>
      <c r="W10" s="44">
        <f>データ!Q6</f>
        <v>100</v>
      </c>
      <c r="X10" s="44"/>
      <c r="Y10" s="44"/>
      <c r="Z10" s="44"/>
      <c r="AA10" s="44"/>
      <c r="AB10" s="44"/>
      <c r="AC10" s="44"/>
      <c r="AD10" s="49">
        <f>データ!R6</f>
        <v>2050</v>
      </c>
      <c r="AE10" s="49"/>
      <c r="AF10" s="49"/>
      <c r="AG10" s="49"/>
      <c r="AH10" s="49"/>
      <c r="AI10" s="49"/>
      <c r="AJ10" s="49"/>
      <c r="AK10" s="2"/>
      <c r="AL10" s="49">
        <f>データ!V6</f>
        <v>2803</v>
      </c>
      <c r="AM10" s="49"/>
      <c r="AN10" s="49"/>
      <c r="AO10" s="49"/>
      <c r="AP10" s="49"/>
      <c r="AQ10" s="49"/>
      <c r="AR10" s="49"/>
      <c r="AS10" s="49"/>
      <c r="AT10" s="44">
        <f>データ!W6</f>
        <v>0.72</v>
      </c>
      <c r="AU10" s="44"/>
      <c r="AV10" s="44"/>
      <c r="AW10" s="44"/>
      <c r="AX10" s="44"/>
      <c r="AY10" s="44"/>
      <c r="AZ10" s="44"/>
      <c r="BA10" s="44"/>
      <c r="BB10" s="44">
        <f>データ!X6</f>
        <v>3893.06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fwdKsmRY/TbD7Tmca40YrnvKHZiE6f8hH6Dg4jIG3xrqABCfZtIGs5bhTbEynyAd2qbsN1k4aVfhw5NAhI0g==" saltValue="EXVeBBPW88s1Y9g4UTqY2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194239</v>
      </c>
      <c r="D6" s="32">
        <f t="shared" si="3"/>
        <v>47</v>
      </c>
      <c r="E6" s="32">
        <f t="shared" si="3"/>
        <v>17</v>
      </c>
      <c r="F6" s="32">
        <f t="shared" si="3"/>
        <v>1</v>
      </c>
      <c r="G6" s="32">
        <f t="shared" si="3"/>
        <v>0</v>
      </c>
      <c r="H6" s="32" t="str">
        <f t="shared" si="3"/>
        <v>山梨県　西桂町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64.47</v>
      </c>
      <c r="Q6" s="33">
        <f t="shared" si="3"/>
        <v>100</v>
      </c>
      <c r="R6" s="33">
        <f t="shared" si="3"/>
        <v>2050</v>
      </c>
      <c r="S6" s="33">
        <f t="shared" si="3"/>
        <v>4369</v>
      </c>
      <c r="T6" s="33">
        <f t="shared" si="3"/>
        <v>15.22</v>
      </c>
      <c r="U6" s="33">
        <f t="shared" si="3"/>
        <v>287.06</v>
      </c>
      <c r="V6" s="33">
        <f t="shared" si="3"/>
        <v>2803</v>
      </c>
      <c r="W6" s="33">
        <f t="shared" si="3"/>
        <v>0.72</v>
      </c>
      <c r="X6" s="33">
        <f t="shared" si="3"/>
        <v>3893.06</v>
      </c>
      <c r="Y6" s="34">
        <f>IF(Y7="",NA(),Y7)</f>
        <v>89.98</v>
      </c>
      <c r="Z6" s="34">
        <f t="shared" ref="Z6:AH6" si="4">IF(Z7="",NA(),Z7)</f>
        <v>84.19</v>
      </c>
      <c r="AA6" s="34">
        <f t="shared" si="4"/>
        <v>88.08</v>
      </c>
      <c r="AB6" s="34">
        <f t="shared" si="4"/>
        <v>89.65</v>
      </c>
      <c r="AC6" s="34">
        <f t="shared" si="4"/>
        <v>84.74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2104.7199999999998</v>
      </c>
      <c r="BG6" s="34">
        <f t="shared" ref="BG6:BO6" si="7">IF(BG7="",NA(),BG7)</f>
        <v>2089.4499999999998</v>
      </c>
      <c r="BH6" s="34">
        <f t="shared" si="7"/>
        <v>1916.43</v>
      </c>
      <c r="BI6" s="34">
        <f t="shared" si="7"/>
        <v>1727.71</v>
      </c>
      <c r="BJ6" s="34">
        <f t="shared" si="7"/>
        <v>5293.89</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33.619999999999997</v>
      </c>
      <c r="BR6" s="34">
        <f t="shared" ref="BR6:BZ6" si="8">IF(BR7="",NA(),BR7)</f>
        <v>31.42</v>
      </c>
      <c r="BS6" s="34">
        <f t="shared" si="8"/>
        <v>32.75</v>
      </c>
      <c r="BT6" s="34">
        <f t="shared" si="8"/>
        <v>32.770000000000003</v>
      </c>
      <c r="BU6" s="34">
        <f t="shared" si="8"/>
        <v>44.72</v>
      </c>
      <c r="BV6" s="34">
        <f t="shared" si="8"/>
        <v>57.33</v>
      </c>
      <c r="BW6" s="34">
        <f t="shared" si="8"/>
        <v>60.78</v>
      </c>
      <c r="BX6" s="34">
        <f t="shared" si="8"/>
        <v>60.17</v>
      </c>
      <c r="BY6" s="34">
        <f t="shared" si="8"/>
        <v>65.569999999999993</v>
      </c>
      <c r="BZ6" s="34">
        <f t="shared" si="8"/>
        <v>75.7</v>
      </c>
      <c r="CA6" s="33" t="str">
        <f>IF(CA7="","",IF(CA7="-","【-】","【"&amp;SUBSTITUTE(TEXT(CA7,"#,##0.00"),"-","△")&amp;"】"))</f>
        <v>【101.26】</v>
      </c>
      <c r="CB6" s="34">
        <f>IF(CB7="",NA(),CB7)</f>
        <v>318.47000000000003</v>
      </c>
      <c r="CC6" s="34">
        <f t="shared" ref="CC6:CK6" si="9">IF(CC7="",NA(),CC7)</f>
        <v>365.65</v>
      </c>
      <c r="CD6" s="34">
        <f t="shared" si="9"/>
        <v>358.13</v>
      </c>
      <c r="CE6" s="34">
        <f t="shared" si="9"/>
        <v>344</v>
      </c>
      <c r="CF6" s="34">
        <f t="shared" si="9"/>
        <v>252.43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73.069999999999993</v>
      </c>
      <c r="CY6" s="34">
        <f t="shared" ref="CY6:DG6" si="11">IF(CY7="",NA(),CY7)</f>
        <v>71.77</v>
      </c>
      <c r="CZ6" s="34">
        <f t="shared" si="11"/>
        <v>73.489999999999995</v>
      </c>
      <c r="DA6" s="34">
        <f t="shared" si="11"/>
        <v>73.489999999999995</v>
      </c>
      <c r="DB6" s="34">
        <f t="shared" si="11"/>
        <v>69.430000000000007</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194239</v>
      </c>
      <c r="D7" s="36">
        <v>47</v>
      </c>
      <c r="E7" s="36">
        <v>17</v>
      </c>
      <c r="F7" s="36">
        <v>1</v>
      </c>
      <c r="G7" s="36">
        <v>0</v>
      </c>
      <c r="H7" s="36" t="s">
        <v>109</v>
      </c>
      <c r="I7" s="36" t="s">
        <v>110</v>
      </c>
      <c r="J7" s="36" t="s">
        <v>111</v>
      </c>
      <c r="K7" s="36" t="s">
        <v>112</v>
      </c>
      <c r="L7" s="36" t="s">
        <v>113</v>
      </c>
      <c r="M7" s="36" t="s">
        <v>114</v>
      </c>
      <c r="N7" s="37" t="s">
        <v>115</v>
      </c>
      <c r="O7" s="37" t="s">
        <v>116</v>
      </c>
      <c r="P7" s="37">
        <v>64.47</v>
      </c>
      <c r="Q7" s="37">
        <v>100</v>
      </c>
      <c r="R7" s="37">
        <v>2050</v>
      </c>
      <c r="S7" s="37">
        <v>4369</v>
      </c>
      <c r="T7" s="37">
        <v>15.22</v>
      </c>
      <c r="U7" s="37">
        <v>287.06</v>
      </c>
      <c r="V7" s="37">
        <v>2803</v>
      </c>
      <c r="W7" s="37">
        <v>0.72</v>
      </c>
      <c r="X7" s="37">
        <v>3893.06</v>
      </c>
      <c r="Y7" s="37">
        <v>89.98</v>
      </c>
      <c r="Z7" s="37">
        <v>84.19</v>
      </c>
      <c r="AA7" s="37">
        <v>88.08</v>
      </c>
      <c r="AB7" s="37">
        <v>89.65</v>
      </c>
      <c r="AC7" s="37">
        <v>84.74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2104.7199999999998</v>
      </c>
      <c r="BG7" s="37">
        <v>2089.4499999999998</v>
      </c>
      <c r="BH7" s="37">
        <v>1916.43</v>
      </c>
      <c r="BI7" s="37">
        <v>1727.71</v>
      </c>
      <c r="BJ7" s="37">
        <v>5293.89</v>
      </c>
      <c r="BK7" s="37">
        <v>1506.51</v>
      </c>
      <c r="BL7" s="37">
        <v>1315.67</v>
      </c>
      <c r="BM7" s="37">
        <v>1240.1600000000001</v>
      </c>
      <c r="BN7" s="37">
        <v>1193.49</v>
      </c>
      <c r="BO7" s="37">
        <v>876.19</v>
      </c>
      <c r="BP7" s="37">
        <v>707.33</v>
      </c>
      <c r="BQ7" s="37">
        <v>33.619999999999997</v>
      </c>
      <c r="BR7" s="37">
        <v>31.42</v>
      </c>
      <c r="BS7" s="37">
        <v>32.75</v>
      </c>
      <c r="BT7" s="37">
        <v>32.770000000000003</v>
      </c>
      <c r="BU7" s="37">
        <v>44.72</v>
      </c>
      <c r="BV7" s="37">
        <v>57.33</v>
      </c>
      <c r="BW7" s="37">
        <v>60.78</v>
      </c>
      <c r="BX7" s="37">
        <v>60.17</v>
      </c>
      <c r="BY7" s="37">
        <v>65.569999999999993</v>
      </c>
      <c r="BZ7" s="37">
        <v>75.7</v>
      </c>
      <c r="CA7" s="37">
        <v>101.26</v>
      </c>
      <c r="CB7" s="37">
        <v>318.47000000000003</v>
      </c>
      <c r="CC7" s="37">
        <v>365.65</v>
      </c>
      <c r="CD7" s="37">
        <v>358.13</v>
      </c>
      <c r="CE7" s="37">
        <v>344</v>
      </c>
      <c r="CF7" s="37">
        <v>252.43</v>
      </c>
      <c r="CG7" s="37">
        <v>284.52999999999997</v>
      </c>
      <c r="CH7" s="37">
        <v>276.26</v>
      </c>
      <c r="CI7" s="37">
        <v>281.52999999999997</v>
      </c>
      <c r="CJ7" s="37">
        <v>263.04000000000002</v>
      </c>
      <c r="CK7" s="37">
        <v>230.04</v>
      </c>
      <c r="CL7" s="37">
        <v>136.38999999999999</v>
      </c>
      <c r="CM7" s="37" t="s">
        <v>115</v>
      </c>
      <c r="CN7" s="37" t="s">
        <v>115</v>
      </c>
      <c r="CO7" s="37" t="s">
        <v>115</v>
      </c>
      <c r="CP7" s="37" t="s">
        <v>115</v>
      </c>
      <c r="CQ7" s="37" t="s">
        <v>115</v>
      </c>
      <c r="CR7" s="37">
        <v>39.92</v>
      </c>
      <c r="CS7" s="37">
        <v>41.63</v>
      </c>
      <c r="CT7" s="37">
        <v>44.89</v>
      </c>
      <c r="CU7" s="37">
        <v>40.75</v>
      </c>
      <c r="CV7" s="37">
        <v>42.4</v>
      </c>
      <c r="CW7" s="37">
        <v>60.13</v>
      </c>
      <c r="CX7" s="37">
        <v>73.069999999999993</v>
      </c>
      <c r="CY7" s="37">
        <v>71.77</v>
      </c>
      <c r="CZ7" s="37">
        <v>73.489999999999995</v>
      </c>
      <c r="DA7" s="37">
        <v>73.489999999999995</v>
      </c>
      <c r="DB7" s="37">
        <v>69.430000000000007</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西桂町役場</cp:lastModifiedBy>
  <cp:lastPrinted>2019-01-21T06:55:44Z</cp:lastPrinted>
  <dcterms:created xsi:type="dcterms:W3CDTF">2018-12-03T09:03:45Z</dcterms:created>
  <dcterms:modified xsi:type="dcterms:W3CDTF">2020-01-23T07:13:18Z</dcterms:modified>
  <cp:category/>
</cp:coreProperties>
</file>