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kira\Desktop\"/>
    </mc:Choice>
  </mc:AlternateContent>
  <workbookProtection workbookAlgorithmName="SHA-512" workbookHashValue="6C+TLvLPvH0WKMAnu8CEwZq3owQs1Q75Is3OU4jditw8IKdcKIyQiqVxIXdzf0RSCVNgwxHy8VB8m1NLQ4P7Sw==" workbookSaltValue="MqP8lqzzb0v2ibDvJJwboQ==" workbookSpinCount="100000" lockStructure="1"/>
  <bookViews>
    <workbookView xWindow="0" yWindow="0" windowWidth="19200" windowHeight="1137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<sst xmlns="http://schemas.openxmlformats.org/spreadsheetml/2006/main" count="241" uniqueCount="120">
  <si>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</si>
  <si>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</si>
  <si>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</si>
  <si>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</si>
  <si>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</si>
  <si>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</si>
  <si>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</si>
  <si>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</si>
  <si>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</si>
  <si>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</si>
  <si>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</si>
  <si>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</si>
  <si>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</si>
  <si>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</si>
  <si>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</si>
  <si>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</si>
  <si>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</si>
  <si>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</si>
  <si>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</si>
  <si>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</si>
  <si>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</si>
  <si>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</si>
  <si>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</si>
  <si>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</si>
  <si>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</si>
  <si>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</si>
  <si>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</si>
  <si>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</si>
  <si>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</si>
  <si>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</si>
  <si>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</si>
  <si>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</si>
  <si>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</si>
  <si>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</si>
  <si>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</si>
  <si>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</si>
  <si>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</si>
  <si>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</si>
  <si>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</si>
  <si>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</si>
  <si>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</si>
  <si>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</si>
  <si>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</si>
  <si>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</si>
  <si>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</si>
  <si>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</si>
  <si>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</si>
  <si>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</si>
  <si>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</si>
  <si>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</si>
  <si>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</si>
  <si>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</si>
  <si>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</si>
  <si>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</si>
  <si>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</si>
  <si>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</si>
  <si>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</si>
  <si>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</si>
  <si>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</si>
  <si>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</si>
  <si>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</si>
  <si>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</si>
  <si>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</si>
  <si>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</si>
  <si>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</si>
  <si>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</si>
  <si>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</si>
  <si>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</si>
  <si>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</si>
  <si>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</si>
  <si>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</si>
  <si>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</si>
  <si>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</si>
  <si>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</si>
  <si>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</si>
  <si>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</si>
  <si>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</si>
  <si>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</si>
  <si>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</si>
  <si>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</si>
  <si>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</si>
  <si>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</si>
  <si>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</si>
  <si>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</si>
  <si>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</si>
  <si>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</si>
  <si>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</si>
  <si>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</si>
  <si>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</si>
  <si>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</si>
  <si>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</si>
  <si>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</si>
  <si>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</si>
  <si>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</si>
  <si>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</si>
  <si>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</si>
  <si>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</si>
  <si>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</si>
  <si>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西桂町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</si>
  <si>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</si>
  <si>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</si>
  <si>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</si>
  <si>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</si>
  <si>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</si>
  <si>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</si>
  <si>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</si>
  <si>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</si>
  <si>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</si>
  <si>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</si>
  <si>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</si>
  <si>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</si>
  <si>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</si>
  <si>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</si>
  <si>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</si>
  <si>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</si>
  <si>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</si>
  <si>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</si>
  <si>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収益的収支率が１００％を割り込んでおり、経営上赤字であり、料金収入が収支全体の1割程度にとどまり、大半を一般会計繰入金に頼る状況で、今後十数年は、同じ状況が続き経営の健全化までは程遠いと思われる。
④企業債残高が減少傾向にあるため接続率の向上により数値を改善したい。
⑤経費回収率が類似団体と比較しても低い水準であるため、適正な使用料の確保や汚水処理費の削減に取り組み、経営改善を図っていく。
⑥汚水処理単価が増加傾向にあるため、接続率の向上を図り改善していきたい。
⑧工事による接続件数が多いエリアは施工済みで残されておらず、少ない接続件数のエリアしかないため横ばいとなっている。</t>
    <rPh sb="101" eb="103">
      <t>キギョウ</t>
    </rPh>
    <rPh sb="103" eb="104">
      <t>サイ</t>
    </rPh>
    <rPh sb="104" eb="106">
      <t>ザンダカ</t>
    </rPh>
    <rPh sb="107" eb="109">
      <t>ゲンショウ</t>
    </rPh>
    <rPh sb="109" eb="111">
      <t>ケイコウ</t>
    </rPh>
    <rPh sb="116" eb="118">
      <t>セツゾク</t>
    </rPh>
    <rPh sb="118" eb="119">
      <t>リツ</t>
    </rPh>
    <rPh sb="120" eb="122">
      <t>コウジョウ</t>
    </rPh>
    <rPh sb="125" eb="127">
      <t>スウチ</t>
    </rPh>
    <rPh sb="128" eb="130">
      <t>カイゼン</t>
    </rPh>
    <rPh sb="199" eb="201">
      <t>オスイ</t>
    </rPh>
    <rPh sb="201" eb="203">
      <t>ショリ</t>
    </rPh>
    <rPh sb="203" eb="205">
      <t>タンカ</t>
    </rPh>
    <rPh sb="206" eb="208">
      <t>ゾウカ</t>
    </rPh>
    <rPh sb="208" eb="210">
      <t>ケイコウ</t>
    </rPh>
    <rPh sb="216" eb="218">
      <t>セツゾク</t>
    </rPh>
    <rPh sb="218" eb="219">
      <t>リツ</t>
    </rPh>
    <rPh sb="220" eb="222">
      <t>コウジョウ</t>
    </rPh>
    <rPh sb="223" eb="224">
      <t>ハカ</t>
    </rPh>
    <rPh sb="225" eb="227">
      <t>カイゼン</t>
    </rPh>
    <rPh sb="236" eb="238">
      <t>コウジ</t>
    </rPh>
    <rPh sb="241" eb="243">
      <t>セツゾク</t>
    </rPh>
    <rPh sb="243" eb="245">
      <t>ケンスウ</t>
    </rPh>
    <rPh sb="246" eb="247">
      <t>オオ</t>
    </rPh>
    <rPh sb="252" eb="254">
      <t>セコウ</t>
    </rPh>
    <rPh sb="254" eb="255">
      <t>ズ</t>
    </rPh>
    <rPh sb="257" eb="258">
      <t>ノコ</t>
    </rPh>
    <rPh sb="265" eb="266">
      <t>スク</t>
    </rPh>
    <rPh sb="268" eb="270">
      <t>セツゾク</t>
    </rPh>
    <rPh sb="270" eb="272">
      <t>ケンスウ</t>
    </rPh>
    <rPh sb="282" eb="283">
      <t>ヨコ</t>
    </rPh>
    <phoneticPr fontId="4"/>
  </si>
  <si>
    <t>・比較的施設が新しく、当面更新・改良の予定はないが、将来の更新投資を見据え、計画的な維持改修に取り組んでいく。</t>
    <phoneticPr fontId="4"/>
  </si>
  <si>
    <t>・施設は新しいが、経費回収率が低く、整備した施設が現状では適切な水準の料金収入に結びついていない、さらに普及率も６０．２２％と道半ばであるため、今後の投資のあり方をみなおす必要がある。
・経営改善に向け、経費回収率の向上を目指し、使用料の見直しなど、適正な使用料の確保に努める。また、接続率の向上や今後の更新投資のあり方を検討し、引き続き経営改善に取り組んでいく。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</si>
</sst>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EA5-4C61-B914-2E43E92561A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0.25</c:v>
                </c:pt>
                <c:pt idx="2">
                  <c:v>0.15</c:v>
                </c:pt>
                <c:pt idx="3">
                  <c:v>1.65</c:v>
                </c:pt>
                <c:pt idx="4">
                  <c:v>0.14000000000000001</c:v>
                </c:pt>
              </c:numCache>
            </c:numRef>
          </c:val>
          <c:smooth val="0"/>
          <c:extLst>
            <c:ext xmlns:c16="http://schemas.microsoft.com/office/drawing/2014/chart" uri="{C3380CC4-5D6E-409C-BE32-E72D297353CC}">
              <c16:uniqueId val="{00000001-2EA5-4C61-B914-2E43E92561A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279-4E42-8715-1E9CB1602B2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c:v>
                </c:pt>
                <c:pt idx="1">
                  <c:v>45.44</c:v>
                </c:pt>
                <c:pt idx="2">
                  <c:v>50.94</c:v>
                </c:pt>
                <c:pt idx="3">
                  <c:v>50.53</c:v>
                </c:pt>
                <c:pt idx="4">
                  <c:v>51.42</c:v>
                </c:pt>
              </c:numCache>
            </c:numRef>
          </c:val>
          <c:smooth val="0"/>
          <c:extLst>
            <c:ext xmlns:c16="http://schemas.microsoft.com/office/drawing/2014/chart" uri="{C3380CC4-5D6E-409C-BE32-E72D297353CC}">
              <c16:uniqueId val="{00000001-E279-4E42-8715-1E9CB1602B2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69.430000000000007</c:v>
                </c:pt>
                <c:pt idx="1">
                  <c:v>70.930000000000007</c:v>
                </c:pt>
                <c:pt idx="2">
                  <c:v>72.23</c:v>
                </c:pt>
                <c:pt idx="3">
                  <c:v>72.59</c:v>
                </c:pt>
                <c:pt idx="4">
                  <c:v>71.66</c:v>
                </c:pt>
              </c:numCache>
            </c:numRef>
          </c:val>
          <c:extLst>
            <c:ext xmlns:c16="http://schemas.microsoft.com/office/drawing/2014/chart" uri="{C3380CC4-5D6E-409C-BE32-E72D297353CC}">
              <c16:uniqueId val="{00000000-21C4-4CE6-933D-333CD7EDF44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65.77</c:v>
                </c:pt>
                <c:pt idx="1">
                  <c:v>65.97</c:v>
                </c:pt>
                <c:pt idx="2">
                  <c:v>82.55</c:v>
                </c:pt>
                <c:pt idx="3">
                  <c:v>82.08</c:v>
                </c:pt>
                <c:pt idx="4">
                  <c:v>81.34</c:v>
                </c:pt>
              </c:numCache>
            </c:numRef>
          </c:val>
          <c:smooth val="0"/>
          <c:extLst>
            <c:ext xmlns:c16="http://schemas.microsoft.com/office/drawing/2014/chart" uri="{C3380CC4-5D6E-409C-BE32-E72D297353CC}">
              <c16:uniqueId val="{00000001-21C4-4CE6-933D-333CD7EDF44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84.74</c:v>
                </c:pt>
                <c:pt idx="1">
                  <c:v>89.03</c:v>
                </c:pt>
                <c:pt idx="2">
                  <c:v>87.87</c:v>
                </c:pt>
                <c:pt idx="3">
                  <c:v>84.03</c:v>
                </c:pt>
                <c:pt idx="4">
                  <c:v>88.48</c:v>
                </c:pt>
              </c:numCache>
            </c:numRef>
          </c:val>
          <c:extLst>
            <c:ext xmlns:c16="http://schemas.microsoft.com/office/drawing/2014/chart" uri="{C3380CC4-5D6E-409C-BE32-E72D297353CC}">
              <c16:uniqueId val="{00000000-5FB1-4690-815E-D645281C907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B1-4690-815E-D645281C907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03-4109-8A55-7B4456944A6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03-4109-8A55-7B4456944A6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248-457A-A63C-6B4214EB1FB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48-457A-A63C-6B4214EB1FB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193-47BC-8985-A4EAFB2F7AF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93-47BC-8985-A4EAFB2F7AF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190-4A44-B1DD-863CF45F2A3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90-4A44-B1DD-863CF45F2A3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5293.89</c:v>
                </c:pt>
                <c:pt idx="1">
                  <c:v>688.8</c:v>
                </c:pt>
                <c:pt idx="2">
                  <c:v>762.37</c:v>
                </c:pt>
                <c:pt idx="3">
                  <c:v>629.16</c:v>
                </c:pt>
                <c:pt idx="4">
                  <c:v>667.52</c:v>
                </c:pt>
              </c:numCache>
            </c:numRef>
          </c:val>
          <c:extLst>
            <c:ext xmlns:c16="http://schemas.microsoft.com/office/drawing/2014/chart" uri="{C3380CC4-5D6E-409C-BE32-E72D297353CC}">
              <c16:uniqueId val="{00000000-90D1-411D-B436-9578C2BD105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876.19</c:v>
                </c:pt>
                <c:pt idx="1">
                  <c:v>722.53</c:v>
                </c:pt>
                <c:pt idx="2">
                  <c:v>1001.3</c:v>
                </c:pt>
                <c:pt idx="3">
                  <c:v>1050.51</c:v>
                </c:pt>
                <c:pt idx="4">
                  <c:v>1102.01</c:v>
                </c:pt>
              </c:numCache>
            </c:numRef>
          </c:val>
          <c:smooth val="0"/>
          <c:extLst>
            <c:ext xmlns:c16="http://schemas.microsoft.com/office/drawing/2014/chart" uri="{C3380CC4-5D6E-409C-BE32-E72D297353CC}">
              <c16:uniqueId val="{00000001-90D1-411D-B436-9578C2BD105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44.72</c:v>
                </c:pt>
                <c:pt idx="1">
                  <c:v>40.82</c:v>
                </c:pt>
                <c:pt idx="2">
                  <c:v>38.200000000000003</c:v>
                </c:pt>
                <c:pt idx="3">
                  <c:v>44.8</c:v>
                </c:pt>
                <c:pt idx="4">
                  <c:v>52.59</c:v>
                </c:pt>
              </c:numCache>
            </c:numRef>
          </c:val>
          <c:extLst>
            <c:ext xmlns:c16="http://schemas.microsoft.com/office/drawing/2014/chart" uri="{C3380CC4-5D6E-409C-BE32-E72D297353CC}">
              <c16:uniqueId val="{00000000-02B6-4F59-8944-E95EBDC94EE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75.7</c:v>
                </c:pt>
                <c:pt idx="1">
                  <c:v>74.61</c:v>
                </c:pt>
                <c:pt idx="2">
                  <c:v>81.88</c:v>
                </c:pt>
                <c:pt idx="3">
                  <c:v>82.65</c:v>
                </c:pt>
                <c:pt idx="4">
                  <c:v>82.55</c:v>
                </c:pt>
              </c:numCache>
            </c:numRef>
          </c:val>
          <c:smooth val="0"/>
          <c:extLst>
            <c:ext xmlns:c16="http://schemas.microsoft.com/office/drawing/2014/chart" uri="{C3380CC4-5D6E-409C-BE32-E72D297353CC}">
              <c16:uniqueId val="{00000001-02B6-4F59-8944-E95EBDC94EE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252.43</c:v>
                </c:pt>
                <c:pt idx="1">
                  <c:v>280.63</c:v>
                </c:pt>
                <c:pt idx="2">
                  <c:v>300.64</c:v>
                </c:pt>
                <c:pt idx="3">
                  <c:v>253.22</c:v>
                </c:pt>
                <c:pt idx="4">
                  <c:v>221.28</c:v>
                </c:pt>
              </c:numCache>
            </c:numRef>
          </c:val>
          <c:extLst>
            <c:ext xmlns:c16="http://schemas.microsoft.com/office/drawing/2014/chart" uri="{C3380CC4-5D6E-409C-BE32-E72D297353CC}">
              <c16:uniqueId val="{00000000-ABE4-4E10-A622-07213219441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230.04</c:v>
                </c:pt>
                <c:pt idx="1">
                  <c:v>233.5</c:v>
                </c:pt>
                <c:pt idx="2">
                  <c:v>187.55</c:v>
                </c:pt>
                <c:pt idx="3">
                  <c:v>186.3</c:v>
                </c:pt>
                <c:pt idx="4">
                  <c:v>188.38</c:v>
                </c:pt>
              </c:numCache>
            </c:numRef>
          </c:val>
          <c:smooth val="0"/>
          <c:extLst>
            <c:ext xmlns:c16="http://schemas.microsoft.com/office/drawing/2014/chart" uri="{C3380CC4-5D6E-409C-BE32-E72D297353CC}">
              <c16:uniqueId val="{00000001-ABE4-4E10-A622-07213219441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D1" zoomScale="85" zoomScaleNormal="85" workbookViewId="0">
      <selection activeCell="AE36" sqref="AE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山梨県　西桂町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Cc2</v>
      </c>
      <c r="X8" s="65"/>
      <c r="Y8" s="65"/>
      <c r="Z8" s="65"/>
      <c r="AA8" s="65"/>
      <c r="AB8" s="65"/>
      <c r="AC8" s="65"/>
      <c r="AD8" s="66" t="str">
        <f>データ!$M$6</f>
        <v>非設置</v>
      </c>
      <c r="AE8" s="66"/>
      <c r="AF8" s="66"/>
      <c r="AG8" s="66"/>
      <c r="AH8" s="66"/>
      <c r="AI8" s="66"/>
      <c r="AJ8" s="66"/>
      <c r="AK8" s="3"/>
      <c r="AL8" s="46">
        <f>データ!S6</f>
        <v>4130</v>
      </c>
      <c r="AM8" s="46"/>
      <c r="AN8" s="46"/>
      <c r="AO8" s="46"/>
      <c r="AP8" s="46"/>
      <c r="AQ8" s="46"/>
      <c r="AR8" s="46"/>
      <c r="AS8" s="46"/>
      <c r="AT8" s="45">
        <f>データ!T6</f>
        <v>15.22</v>
      </c>
      <c r="AU8" s="45"/>
      <c r="AV8" s="45"/>
      <c r="AW8" s="45"/>
      <c r="AX8" s="45"/>
      <c r="AY8" s="45"/>
      <c r="AZ8" s="45"/>
      <c r="BA8" s="45"/>
      <c r="BB8" s="45">
        <f>データ!U6</f>
        <v>271.35000000000002</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60.22</v>
      </c>
      <c r="Q10" s="45"/>
      <c r="R10" s="45"/>
      <c r="S10" s="45"/>
      <c r="T10" s="45"/>
      <c r="U10" s="45"/>
      <c r="V10" s="45"/>
      <c r="W10" s="45">
        <f>データ!Q6</f>
        <v>100</v>
      </c>
      <c r="X10" s="45"/>
      <c r="Y10" s="45"/>
      <c r="Z10" s="45"/>
      <c r="AA10" s="45"/>
      <c r="AB10" s="45"/>
      <c r="AC10" s="45"/>
      <c r="AD10" s="46">
        <f>データ!R6</f>
        <v>2090</v>
      </c>
      <c r="AE10" s="46"/>
      <c r="AF10" s="46"/>
      <c r="AG10" s="46"/>
      <c r="AH10" s="46"/>
      <c r="AI10" s="46"/>
      <c r="AJ10" s="46"/>
      <c r="AK10" s="2"/>
      <c r="AL10" s="46">
        <f>データ!V6</f>
        <v>2481</v>
      </c>
      <c r="AM10" s="46"/>
      <c r="AN10" s="46"/>
      <c r="AO10" s="46"/>
      <c r="AP10" s="46"/>
      <c r="AQ10" s="46"/>
      <c r="AR10" s="46"/>
      <c r="AS10" s="46"/>
      <c r="AT10" s="45">
        <f>データ!W6</f>
        <v>0.72</v>
      </c>
      <c r="AU10" s="45"/>
      <c r="AV10" s="45"/>
      <c r="AW10" s="45"/>
      <c r="AX10" s="45"/>
      <c r="AY10" s="45"/>
      <c r="AZ10" s="45"/>
      <c r="BA10" s="45"/>
      <c r="BB10" s="45">
        <f>データ!X6</f>
        <v>3445.83</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【669.11】</v>
      </c>
      <c r="I86" s="12" t="str">
        <f>データ!CA6</f>
        <v>【99.73】</v>
      </c>
      <c r="J86" s="12" t="str">
        <f>データ!CL6</f>
        <v>【134.98】</v>
      </c>
      <c r="K86" s="12" t="str">
        <f>データ!CW6</f>
        <v>【59.99】</v>
      </c>
      <c r="L86" s="12" t="str">
        <f>データ!DH6</f>
        <v>【95.72】</v>
      </c>
      <c r="M86" s="12" t="s">
        <v>44</v>
      </c>
      <c r="N86" s="12" t="s">
        <v>44</v>
      </c>
      <c r="O86" s="12" t="str">
        <f>データ!EO6</f>
        <v>【0.24】</v>
      </c>
    </row>
  </sheetData>
  <sheetProtection algorithmName="SHA-512" hashValue="5fgBfoIzEQGk916jIpIC7JQIaEcV0NEvuKO8PWCVQGWY+R679+IAynwM7JvV6Oce12rVZPEm8fgwRuIWCTIn+g==" saltValue="A0gi7KaMagatNN7Cu8vPl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194239</v>
      </c>
      <c r="D6" s="19">
        <f t="shared" si="3"/>
        <v>47</v>
      </c>
      <c r="E6" s="19">
        <f t="shared" si="3"/>
        <v>17</v>
      </c>
      <c r="F6" s="19">
        <f t="shared" si="3"/>
        <v>1</v>
      </c>
      <c r="G6" s="19">
        <f t="shared" si="3"/>
        <v>0</v>
      </c>
      <c r="H6" s="19" t="str">
        <f t="shared" si="3"/>
        <v>山梨県　西桂町</v>
      </c>
      <c r="I6" s="19" t="str">
        <f t="shared" si="3"/>
        <v>法非適用</v>
      </c>
      <c r="J6" s="19" t="str">
        <f t="shared" si="3"/>
        <v>下水道事業</v>
      </c>
      <c r="K6" s="19" t="str">
        <f t="shared" si="3"/>
        <v>公共下水道</v>
      </c>
      <c r="L6" s="19" t="str">
        <f t="shared" si="3"/>
        <v>Cc2</v>
      </c>
      <c r="M6" s="19" t="str">
        <f t="shared" si="3"/>
        <v>非設置</v>
      </c>
      <c r="N6" s="20" t="str">
        <f t="shared" si="3"/>
        <v>-</v>
      </c>
      <c r="O6" s="20" t="str">
        <f t="shared" si="3"/>
        <v>該当数値なし</v>
      </c>
      <c r="P6" s="20">
        <f t="shared" si="3"/>
        <v>60.22</v>
      </c>
      <c r="Q6" s="20">
        <f t="shared" si="3"/>
        <v>100</v>
      </c>
      <c r="R6" s="20">
        <f t="shared" si="3"/>
        <v>2090</v>
      </c>
      <c r="S6" s="20">
        <f t="shared" si="3"/>
        <v>4130</v>
      </c>
      <c r="T6" s="20">
        <f t="shared" si="3"/>
        <v>15.22</v>
      </c>
      <c r="U6" s="20">
        <f t="shared" si="3"/>
        <v>271.35000000000002</v>
      </c>
      <c r="V6" s="20">
        <f t="shared" si="3"/>
        <v>2481</v>
      </c>
      <c r="W6" s="20">
        <f t="shared" si="3"/>
        <v>0.72</v>
      </c>
      <c r="X6" s="20">
        <f t="shared" si="3"/>
        <v>3445.83</v>
      </c>
      <c r="Y6" s="21">
        <f>IF(Y7="",NA(),Y7)</f>
        <v>84.74</v>
      </c>
      <c r="Z6" s="21">
        <f t="shared" ref="Z6:AH6" si="4">IF(Z7="",NA(),Z7)</f>
        <v>89.03</v>
      </c>
      <c r="AA6" s="21">
        <f t="shared" si="4"/>
        <v>87.87</v>
      </c>
      <c r="AB6" s="21">
        <f t="shared" si="4"/>
        <v>84.03</v>
      </c>
      <c r="AC6" s="21">
        <f t="shared" si="4"/>
        <v>88.48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5293.89</v>
      </c>
      <c r="BG6" s="21">
        <f t="shared" ref="BG6:BO6" si="7">IF(BG7="",NA(),BG7)</f>
        <v>688.8</v>
      </c>
      <c r="BH6" s="21">
        <f t="shared" si="7"/>
        <v>762.37</v>
      </c>
      <c r="BI6" s="21">
        <f t="shared" si="7"/>
        <v>629.16</v>
      </c>
      <c r="BJ6" s="21">
        <f t="shared" si="7"/>
        <v>667.52</v>
      </c>
      <c r="BK6" s="21">
        <f t="shared" si="7"/>
        <v>876.19</v>
      </c>
      <c r="BL6" s="21">
        <f t="shared" si="7"/>
        <v>722.53</v>
      </c>
      <c r="BM6" s="21">
        <f t="shared" si="7"/>
        <v>1001.3</v>
      </c>
      <c r="BN6" s="21">
        <f t="shared" si="7"/>
        <v>1050.51</v>
      </c>
      <c r="BO6" s="21">
        <f t="shared" si="7"/>
        <v>1102.01</v>
      </c>
      <c r="BP6" s="20" t="str">
        <f>IF(BP7="","",IF(BP7="-","【-】","【"&amp;SUBSTITUTE(TEXT(BP7,"#,##0.00"),"-","△")&amp;"】"))</f>
        <v>【669.11】</v>
      </c>
      <c r="BQ6" s="21">
        <f>IF(BQ7="",NA(),BQ7)</f>
        <v>44.72</v>
      </c>
      <c r="BR6" s="21">
        <f t="shared" ref="BR6:BZ6" si="8">IF(BR7="",NA(),BR7)</f>
        <v>40.82</v>
      </c>
      <c r="BS6" s="21">
        <f t="shared" si="8"/>
        <v>38.200000000000003</v>
      </c>
      <c r="BT6" s="21">
        <f t="shared" si="8"/>
        <v>44.8</v>
      </c>
      <c r="BU6" s="21">
        <f t="shared" si="8"/>
        <v>52.59</v>
      </c>
      <c r="BV6" s="21">
        <f t="shared" si="8"/>
        <v>75.7</v>
      </c>
      <c r="BW6" s="21">
        <f t="shared" si="8"/>
        <v>74.61</v>
      </c>
      <c r="BX6" s="21">
        <f t="shared" si="8"/>
        <v>81.88</v>
      </c>
      <c r="BY6" s="21">
        <f t="shared" si="8"/>
        <v>82.65</v>
      </c>
      <c r="BZ6" s="21">
        <f t="shared" si="8"/>
        <v>82.55</v>
      </c>
      <c r="CA6" s="20" t="str">
        <f>IF(CA7="","",IF(CA7="-","【-】","【"&amp;SUBSTITUTE(TEXT(CA7,"#,##0.00"),"-","△")&amp;"】"))</f>
        <v>【99.73】</v>
      </c>
      <c r="CB6" s="21">
        <f>IF(CB7="",NA(),CB7)</f>
        <v>252.43</v>
      </c>
      <c r="CC6" s="21">
        <f t="shared" ref="CC6:CK6" si="9">IF(CC7="",NA(),CC7)</f>
        <v>280.63</v>
      </c>
      <c r="CD6" s="21">
        <f t="shared" si="9"/>
        <v>300.64</v>
      </c>
      <c r="CE6" s="21">
        <f t="shared" si="9"/>
        <v>253.22</v>
      </c>
      <c r="CF6" s="21">
        <f t="shared" si="9"/>
        <v>221.28</v>
      </c>
      <c r="CG6" s="21">
        <f t="shared" si="9"/>
        <v>230.04</v>
      </c>
      <c r="CH6" s="21">
        <f t="shared" si="9"/>
        <v>233.5</v>
      </c>
      <c r="CI6" s="21">
        <f t="shared" si="9"/>
        <v>187.55</v>
      </c>
      <c r="CJ6" s="21">
        <f t="shared" si="9"/>
        <v>186.3</v>
      </c>
      <c r="CK6" s="21">
        <f t="shared" si="9"/>
        <v>188.38</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42.4</v>
      </c>
      <c r="CS6" s="21">
        <f t="shared" si="10"/>
        <v>45.44</v>
      </c>
      <c r="CT6" s="21">
        <f t="shared" si="10"/>
        <v>50.94</v>
      </c>
      <c r="CU6" s="21">
        <f t="shared" si="10"/>
        <v>50.53</v>
      </c>
      <c r="CV6" s="21">
        <f t="shared" si="10"/>
        <v>51.42</v>
      </c>
      <c r="CW6" s="20" t="str">
        <f>IF(CW7="","",IF(CW7="-","【-】","【"&amp;SUBSTITUTE(TEXT(CW7,"#,##0.00"),"-","△")&amp;"】"))</f>
        <v>【59.99】</v>
      </c>
      <c r="CX6" s="21">
        <f>IF(CX7="",NA(),CX7)</f>
        <v>69.430000000000007</v>
      </c>
      <c r="CY6" s="21">
        <f t="shared" ref="CY6:DG6" si="11">IF(CY7="",NA(),CY7)</f>
        <v>70.930000000000007</v>
      </c>
      <c r="CZ6" s="21">
        <f t="shared" si="11"/>
        <v>72.23</v>
      </c>
      <c r="DA6" s="21">
        <f t="shared" si="11"/>
        <v>72.59</v>
      </c>
      <c r="DB6" s="21">
        <f t="shared" si="11"/>
        <v>71.66</v>
      </c>
      <c r="DC6" s="21">
        <f t="shared" si="11"/>
        <v>65.77</v>
      </c>
      <c r="DD6" s="21">
        <f t="shared" si="11"/>
        <v>65.97</v>
      </c>
      <c r="DE6" s="21">
        <f t="shared" si="11"/>
        <v>82.55</v>
      </c>
      <c r="DF6" s="21">
        <f t="shared" si="11"/>
        <v>82.08</v>
      </c>
      <c r="DG6" s="21">
        <f t="shared" si="11"/>
        <v>81.34</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0.15</v>
      </c>
      <c r="EK6" s="21">
        <f t="shared" si="14"/>
        <v>0.25</v>
      </c>
      <c r="EL6" s="21">
        <f t="shared" si="14"/>
        <v>0.15</v>
      </c>
      <c r="EM6" s="21">
        <f t="shared" si="14"/>
        <v>1.65</v>
      </c>
      <c r="EN6" s="21">
        <f t="shared" si="14"/>
        <v>0.14000000000000001</v>
      </c>
      <c r="EO6" s="20" t="str">
        <f>IF(EO7="","",IF(EO7="-","【-】","【"&amp;SUBSTITUTE(TEXT(EO7,"#,##0.00"),"-","△")&amp;"】"))</f>
        <v>【0.24】</v>
      </c>
    </row>
    <row r="7" spans="1:145" s="22" customFormat="1" x14ac:dyDescent="0.15">
      <c r="A7" s="14"/>
      <c r="B7" s="23">
        <v>2021</v>
      </c>
      <c r="C7" s="23">
        <v>194239</v>
      </c>
      <c r="D7" s="23">
        <v>47</v>
      </c>
      <c r="E7" s="23">
        <v>17</v>
      </c>
      <c r="F7" s="23">
        <v>1</v>
      </c>
      <c r="G7" s="23">
        <v>0</v>
      </c>
      <c r="H7" s="23" t="s">
        <v>98</v>
      </c>
      <c r="I7" s="23" t="s">
        <v>99</v>
      </c>
      <c r="J7" s="23" t="s">
        <v>100</v>
      </c>
      <c r="K7" s="23" t="s">
        <v>101</v>
      </c>
      <c r="L7" s="23" t="s">
        <v>102</v>
      </c>
      <c r="M7" s="23" t="s">
        <v>103</v>
      </c>
      <c r="N7" s="24" t="s">
        <v>104</v>
      </c>
      <c r="O7" s="24" t="s">
        <v>105</v>
      </c>
      <c r="P7" s="24">
        <v>60.22</v>
      </c>
      <c r="Q7" s="24">
        <v>100</v>
      </c>
      <c r="R7" s="24">
        <v>2090</v>
      </c>
      <c r="S7" s="24">
        <v>4130</v>
      </c>
      <c r="T7" s="24">
        <v>15.22</v>
      </c>
      <c r="U7" s="24">
        <v>271.35000000000002</v>
      </c>
      <c r="V7" s="24">
        <v>2481</v>
      </c>
      <c r="W7" s="24">
        <v>0.72</v>
      </c>
      <c r="X7" s="24">
        <v>3445.83</v>
      </c>
      <c r="Y7" s="24">
        <v>84.74</v>
      </c>
      <c r="Z7" s="24">
        <v>89.03</v>
      </c>
      <c r="AA7" s="24">
        <v>87.87</v>
      </c>
      <c r="AB7" s="24">
        <v>84.03</v>
      </c>
      <c r="AC7" s="24">
        <v>88.48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5293.89</v>
      </c>
      <c r="BG7" s="24">
        <v>688.8</v>
      </c>
      <c r="BH7" s="24">
        <v>762.37</v>
      </c>
      <c r="BI7" s="24">
        <v>629.16</v>
      </c>
      <c r="BJ7" s="24">
        <v>667.52</v>
      </c>
      <c r="BK7" s="24">
        <v>876.19</v>
      </c>
      <c r="BL7" s="24">
        <v>722.53</v>
      </c>
      <c r="BM7" s="24">
        <v>1001.3</v>
      </c>
      <c r="BN7" s="24">
        <v>1050.51</v>
      </c>
      <c r="BO7" s="24">
        <v>1102.01</v>
      </c>
      <c r="BP7" s="24">
        <v>669.11</v>
      </c>
      <c r="BQ7" s="24">
        <v>44.72</v>
      </c>
      <c r="BR7" s="24">
        <v>40.82</v>
      </c>
      <c r="BS7" s="24">
        <v>38.200000000000003</v>
      </c>
      <c r="BT7" s="24">
        <v>44.8</v>
      </c>
      <c r="BU7" s="24">
        <v>52.59</v>
      </c>
      <c r="BV7" s="24">
        <v>75.7</v>
      </c>
      <c r="BW7" s="24">
        <v>74.61</v>
      </c>
      <c r="BX7" s="24">
        <v>81.88</v>
      </c>
      <c r="BY7" s="24">
        <v>82.65</v>
      </c>
      <c r="BZ7" s="24">
        <v>82.55</v>
      </c>
      <c r="CA7" s="24">
        <v>99.73</v>
      </c>
      <c r="CB7" s="24">
        <v>252.43</v>
      </c>
      <c r="CC7" s="24">
        <v>280.63</v>
      </c>
      <c r="CD7" s="24">
        <v>300.64</v>
      </c>
      <c r="CE7" s="24">
        <v>253.22</v>
      </c>
      <c r="CF7" s="24">
        <v>221.28</v>
      </c>
      <c r="CG7" s="24">
        <v>230.04</v>
      </c>
      <c r="CH7" s="24">
        <v>233.5</v>
      </c>
      <c r="CI7" s="24">
        <v>187.55</v>
      </c>
      <c r="CJ7" s="24">
        <v>186.3</v>
      </c>
      <c r="CK7" s="24">
        <v>188.38</v>
      </c>
      <c r="CL7" s="24">
        <v>134.97999999999999</v>
      </c>
      <c r="CM7" s="24" t="s">
        <v>104</v>
      </c>
      <c r="CN7" s="24" t="s">
        <v>104</v>
      </c>
      <c r="CO7" s="24" t="s">
        <v>104</v>
      </c>
      <c r="CP7" s="24" t="s">
        <v>104</v>
      </c>
      <c r="CQ7" s="24" t="s">
        <v>104</v>
      </c>
      <c r="CR7" s="24">
        <v>42.4</v>
      </c>
      <c r="CS7" s="24">
        <v>45.44</v>
      </c>
      <c r="CT7" s="24">
        <v>50.94</v>
      </c>
      <c r="CU7" s="24">
        <v>50.53</v>
      </c>
      <c r="CV7" s="24">
        <v>51.42</v>
      </c>
      <c r="CW7" s="24">
        <v>59.99</v>
      </c>
      <c r="CX7" s="24">
        <v>69.430000000000007</v>
      </c>
      <c r="CY7" s="24">
        <v>70.930000000000007</v>
      </c>
      <c r="CZ7" s="24">
        <v>72.23</v>
      </c>
      <c r="DA7" s="24">
        <v>72.59</v>
      </c>
      <c r="DB7" s="24">
        <v>71.66</v>
      </c>
      <c r="DC7" s="24">
        <v>65.77</v>
      </c>
      <c r="DD7" s="24">
        <v>65.97</v>
      </c>
      <c r="DE7" s="24">
        <v>82.55</v>
      </c>
      <c r="DF7" s="24">
        <v>82.08</v>
      </c>
      <c r="DG7" s="24">
        <v>81.34</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0.15</v>
      </c>
      <c r="EK7" s="24">
        <v>0.25</v>
      </c>
      <c r="EL7" s="24">
        <v>0.15</v>
      </c>
      <c r="EM7" s="24">
        <v>1.65</v>
      </c>
      <c r="EN7" s="24">
        <v>0.14000000000000001</v>
      </c>
      <c r="EO7" s="24">
        <v>0.24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akira</cp:lastModifiedBy>
  <cp:lastPrinted>2023-01-26T06:14:36Z</cp:lastPrinted>
  <dcterms:created xsi:type="dcterms:W3CDTF">2023-01-12T23:53:17Z</dcterms:created>
  <dcterms:modified xsi:type="dcterms:W3CDTF">2023-03-02T04:46:10Z</dcterms:modified>
  <cp:category/>
</cp:coreProperties>
</file>