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kira\Desktop\"/>
    </mc:Choice>
  </mc:AlternateContent>
  <workbookProtection workbookAlgorithmName="SHA-512" workbookHashValue="bznsAm4+grRTXqY0+BxI8/1y8wEtJPixVWkcMLwkWpSExOygtYsFM1mVBehpE38RPxSOHF5oLjPX4GhOByJfEA==" workbookSaltValue="nN2qpj6ZJTHSTQ2XvPyQ/g==" workbookSpinCount="100000" lockStructure="1"/>
  <bookViews>
    <workbookView xWindow="0" yWindow="0" windowWidth="20400" windowHeight="753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AD10" i="4"/>
  <c r="I10" i="4"/>
  <c r="AL8" i="4"/>
  <c r="P8" i="4"/>
  <c r="I8" i="4"/>
</calcChain>
</file>

<file path=xl/sharedStrings.xml><?xml version="1.0" encoding="utf-8"?>
<sst xmlns="http://schemas.openxmlformats.org/spreadsheetml/2006/main" count="241" uniqueCount="121">
  <si>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</si>
  <si>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</si>
  <si>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</si>
  <si>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</si>
  <si>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</si>
  <si>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</si>
  <si>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</si>
  <si>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</si>
  <si>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</si>
  <si>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</si>
  <si>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</si>
  <si>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</si>
  <si>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</si>
  <si>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</si>
  <si>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</si>
  <si>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</si>
  <si>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</si>
  <si>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</si>
  <si>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</si>
  <si>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</si>
  <si>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</si>
  <si>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</si>
  <si>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</si>
  <si>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</si>
  <si>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</si>
  <si>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</si>
  <si>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</si>
  <si>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</si>
  <si>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</si>
  <si>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</si>
  <si>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</si>
  <si>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</si>
  <si>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</si>
  <si>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</si>
  <si>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</si>
  <si>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</si>
  <si>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</si>
  <si>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</si>
  <si>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</si>
  <si>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</si>
  <si>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</si>
  <si>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</si>
  <si>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</si>
  <si>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</si>
  <si>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</si>
  <si>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</si>
  <si>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</si>
  <si>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</si>
  <si>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</si>
  <si>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</si>
  <si>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</si>
  <si>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</si>
  <si>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</si>
  <si>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</si>
  <si>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</si>
  <si>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</si>
  <si>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</si>
  <si>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</si>
  <si>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</si>
  <si>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</si>
  <si>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</si>
  <si>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</si>
  <si>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</si>
  <si>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</si>
  <si>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</si>
  <si>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</si>
  <si>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</si>
  <si>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</si>
  <si>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</si>
  <si>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</si>
  <si>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</si>
  <si>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</si>
  <si>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</si>
  <si>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</si>
  <si>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</si>
  <si>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</si>
  <si>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</si>
  <si>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</si>
  <si>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</si>
  <si>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</si>
  <si>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</si>
  <si>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</si>
  <si>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</si>
  <si>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</si>
  <si>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</si>
  <si>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</si>
  <si>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</si>
  <si>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</si>
  <si>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</si>
  <si>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</si>
  <si>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</si>
  <si>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</si>
  <si>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</si>
  <si>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</si>
  <si>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</si>
  <si>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</si>
  <si>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</si>
  <si>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</si>
  <si>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西桂町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</si>
  <si>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</si>
  <si>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</si>
  <si>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</si>
  <si>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</si>
  <si>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</si>
  <si>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</si>
  <si>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</si>
  <si>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</si>
  <si>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</si>
  <si>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</si>
  <si>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</si>
  <si>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</si>
  <si>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</si>
  <si>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</si>
  <si>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</si>
  <si>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</si>
  <si>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</si>
  <si>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</si>
  <si>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</si>
  <si>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・比較的施設が新しく、当面更新・改良の予定はないが、将来の更新投資を見据え、計画的な維持改修に取り組んでいく。</t>
    <phoneticPr fontId="4"/>
  </si>
  <si>
    <t>①収益的収支率が１００％を割り込み、経営上赤字である。料金収入が収支全体の1割程度にとどまり、大半を一般会計繰入金に頼る状況で、今後十数年は同じ状況が続き経営の健全化までは程遠いと思われる。
令和４年度は流域下水道維持管理負担金が減ったため、収益的収支比率が上がった。
④企業債残高が減少傾向にあるため接続率の向上により数値を改善したい。
⑤令和４年度は流域下水道維持管理負担金が減ったため、経費回収率は上がったが、類似団体と比較しても低い水準である。適正な使用料の確保や汚水処理費の削減に取り組み、経営改善を図っていく。
⑥汚水処理単価が増加傾向にあったが、令和４年度から流域下水道維持管理負担金が見直され負担金が減少したことで、汚水処理原価が減少した。
⑧工事による接続件数が多いエリアは施工済みで残されておらず、少ない接続件数のエリアしかないため横ばいとなっている。</t>
    <rPh sb="96" eb="98">
      <t>レイワ</t>
    </rPh>
    <rPh sb="99" eb="101">
      <t>ネンド</t>
    </rPh>
    <rPh sb="136" eb="138">
      <t>キギョウ</t>
    </rPh>
    <rPh sb="138" eb="139">
      <t>サイ</t>
    </rPh>
    <rPh sb="139" eb="141">
      <t>ザンダカ</t>
    </rPh>
    <rPh sb="142" eb="144">
      <t>ゲンショウ</t>
    </rPh>
    <rPh sb="144" eb="146">
      <t>ケイコウ</t>
    </rPh>
    <rPh sb="151" eb="153">
      <t>セツゾク</t>
    </rPh>
    <rPh sb="153" eb="154">
      <t>リツ</t>
    </rPh>
    <rPh sb="155" eb="157">
      <t>コウジョウ</t>
    </rPh>
    <rPh sb="160" eb="162">
      <t>スウチ</t>
    </rPh>
    <rPh sb="163" eb="165">
      <t>カイゼン</t>
    </rPh>
    <rPh sb="196" eb="200">
      <t>ケイヒカイシュウ</t>
    </rPh>
    <rPh sb="300" eb="302">
      <t>ミナオ</t>
    </rPh>
    <rPh sb="304" eb="307">
      <t>フタンキン</t>
    </rPh>
    <rPh sb="308" eb="310">
      <t>ゲンショウ</t>
    </rPh>
    <rPh sb="316" eb="322">
      <t>オスイショリゲンカ</t>
    </rPh>
    <rPh sb="323" eb="325">
      <t>ゲンショウ</t>
    </rPh>
    <rPh sb="330" eb="332">
      <t>コウジ</t>
    </rPh>
    <rPh sb="335" eb="337">
      <t>セツゾク</t>
    </rPh>
    <rPh sb="337" eb="339">
      <t>ケンスウ</t>
    </rPh>
    <rPh sb="340" eb="341">
      <t>オオ</t>
    </rPh>
    <rPh sb="346" eb="348">
      <t>セコウ</t>
    </rPh>
    <rPh sb="348" eb="349">
      <t>ズ</t>
    </rPh>
    <rPh sb="351" eb="352">
      <t>ノコ</t>
    </rPh>
    <rPh sb="359" eb="360">
      <t>スク</t>
    </rPh>
    <rPh sb="362" eb="364">
      <t>セツゾク</t>
    </rPh>
    <rPh sb="364" eb="366">
      <t>ケンスウ</t>
    </rPh>
    <rPh sb="376" eb="377">
      <t>ヨコ</t>
    </rPh>
    <phoneticPr fontId="4"/>
  </si>
  <si>
    <t>・施設は新しいが、経費回収率が低く、整備した施設が現状では適切な水準の料金収入に結びついていない、さらに普及率も６１．５８％と道半ばであるため、今後の投資のあり方をみなおす必要がある。
・経営改善に向け、経費回収率の向上を目指し、使用料の見直しなど、適正な使用料の確保に努める。また、接続率の向上や今後の更新投資のあり方を検討し、引き続き経営改善に取り組んでいく。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</si>
</sst>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5F-40FC-B35E-C8FACE6BB99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0.15</c:v>
                </c:pt>
                <c:pt idx="2">
                  <c:v>1.65</c:v>
                </c:pt>
                <c:pt idx="3">
                  <c:v>0.14000000000000001</c:v>
                </c:pt>
                <c:pt idx="4">
                  <c:v>0.08</c:v>
                </c:pt>
              </c:numCache>
            </c:numRef>
          </c:val>
          <c:smooth val="0"/>
          <c:extLst>
            <c:ext xmlns:c16="http://schemas.microsoft.com/office/drawing/2014/chart" uri="{C3380CC4-5D6E-409C-BE32-E72D297353CC}">
              <c16:uniqueId val="{00000001-B95F-40FC-B35E-C8FACE6BB99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59-4448-8E1A-9A83B33404B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45.44</c:v>
                </c:pt>
                <c:pt idx="1">
                  <c:v>50.94</c:v>
                </c:pt>
                <c:pt idx="2">
                  <c:v>50.53</c:v>
                </c:pt>
                <c:pt idx="3">
                  <c:v>51.42</c:v>
                </c:pt>
                <c:pt idx="4">
                  <c:v>48.95</c:v>
                </c:pt>
              </c:numCache>
            </c:numRef>
          </c:val>
          <c:smooth val="0"/>
          <c:extLst>
            <c:ext xmlns:c16="http://schemas.microsoft.com/office/drawing/2014/chart" uri="{C3380CC4-5D6E-409C-BE32-E72D297353CC}">
              <c16:uniqueId val="{00000001-0659-4448-8E1A-9A83B33404B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70.930000000000007</c:v>
                </c:pt>
                <c:pt idx="1">
                  <c:v>72.23</c:v>
                </c:pt>
                <c:pt idx="2">
                  <c:v>72.59</c:v>
                </c:pt>
                <c:pt idx="3">
                  <c:v>71.66</c:v>
                </c:pt>
                <c:pt idx="4">
                  <c:v>73.28</c:v>
                </c:pt>
              </c:numCache>
            </c:numRef>
          </c:val>
          <c:extLst>
            <c:ext xmlns:c16="http://schemas.microsoft.com/office/drawing/2014/chart" uri="{C3380CC4-5D6E-409C-BE32-E72D297353CC}">
              <c16:uniqueId val="{00000000-FFA6-4CE8-8440-B5EB117B7AD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65.97</c:v>
                </c:pt>
                <c:pt idx="1">
                  <c:v>82.55</c:v>
                </c:pt>
                <c:pt idx="2">
                  <c:v>82.08</c:v>
                </c:pt>
                <c:pt idx="3">
                  <c:v>81.34</c:v>
                </c:pt>
                <c:pt idx="4">
                  <c:v>81.14</c:v>
                </c:pt>
              </c:numCache>
            </c:numRef>
          </c:val>
          <c:smooth val="0"/>
          <c:extLst>
            <c:ext xmlns:c16="http://schemas.microsoft.com/office/drawing/2014/chart" uri="{C3380CC4-5D6E-409C-BE32-E72D297353CC}">
              <c16:uniqueId val="{00000001-FFA6-4CE8-8440-B5EB117B7AD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89.03</c:v>
                </c:pt>
                <c:pt idx="1">
                  <c:v>87.87</c:v>
                </c:pt>
                <c:pt idx="2">
                  <c:v>84.03</c:v>
                </c:pt>
                <c:pt idx="3">
                  <c:v>88.48</c:v>
                </c:pt>
                <c:pt idx="4">
                  <c:v>93.14</c:v>
                </c:pt>
              </c:numCache>
            </c:numRef>
          </c:val>
          <c:extLst>
            <c:ext xmlns:c16="http://schemas.microsoft.com/office/drawing/2014/chart" uri="{C3380CC4-5D6E-409C-BE32-E72D297353CC}">
              <c16:uniqueId val="{00000000-7993-4E01-BC48-4B7CDD897DD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93-4E01-BC48-4B7CDD897DD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57-4B6E-ADFC-36754272A7D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57-4B6E-ADFC-36754272A7D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48-42F5-B89E-B0D0C70C5B2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48-42F5-B89E-B0D0C70C5B2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B1-40F0-B8C8-192BADB885C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B1-40F0-B8C8-192BADB885C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C8-43FD-80AE-69DF140748C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C8-43FD-80AE-69DF140748C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688.8</c:v>
                </c:pt>
                <c:pt idx="1">
                  <c:v>762.37</c:v>
                </c:pt>
                <c:pt idx="2">
                  <c:v>629.16</c:v>
                </c:pt>
                <c:pt idx="3">
                  <c:v>667.52</c:v>
                </c:pt>
                <c:pt idx="4">
                  <c:v>406.67</c:v>
                </c:pt>
              </c:numCache>
            </c:numRef>
          </c:val>
          <c:extLst>
            <c:ext xmlns:c16="http://schemas.microsoft.com/office/drawing/2014/chart" uri="{C3380CC4-5D6E-409C-BE32-E72D297353CC}">
              <c16:uniqueId val="{00000000-E0E7-43DB-A1DD-59CAB01155A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722.53</c:v>
                </c:pt>
                <c:pt idx="1">
                  <c:v>1001.3</c:v>
                </c:pt>
                <c:pt idx="2">
                  <c:v>1050.51</c:v>
                </c:pt>
                <c:pt idx="3">
                  <c:v>1102.01</c:v>
                </c:pt>
                <c:pt idx="4">
                  <c:v>987.36</c:v>
                </c:pt>
              </c:numCache>
            </c:numRef>
          </c:val>
          <c:smooth val="0"/>
          <c:extLst>
            <c:ext xmlns:c16="http://schemas.microsoft.com/office/drawing/2014/chart" uri="{C3380CC4-5D6E-409C-BE32-E72D297353CC}">
              <c16:uniqueId val="{00000001-E0E7-43DB-A1DD-59CAB01155A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40.82</c:v>
                </c:pt>
                <c:pt idx="1">
                  <c:v>38.200000000000003</c:v>
                </c:pt>
                <c:pt idx="2">
                  <c:v>44.8</c:v>
                </c:pt>
                <c:pt idx="3">
                  <c:v>52.59</c:v>
                </c:pt>
                <c:pt idx="4">
                  <c:v>67.55</c:v>
                </c:pt>
              </c:numCache>
            </c:numRef>
          </c:val>
          <c:extLst>
            <c:ext xmlns:c16="http://schemas.microsoft.com/office/drawing/2014/chart" uri="{C3380CC4-5D6E-409C-BE32-E72D297353CC}">
              <c16:uniqueId val="{00000000-406F-4D72-A3D0-52E4B03A3E5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74.61</c:v>
                </c:pt>
                <c:pt idx="1">
                  <c:v>81.88</c:v>
                </c:pt>
                <c:pt idx="2">
                  <c:v>82.65</c:v>
                </c:pt>
                <c:pt idx="3">
                  <c:v>82.55</c:v>
                </c:pt>
                <c:pt idx="4">
                  <c:v>83.55</c:v>
                </c:pt>
              </c:numCache>
            </c:numRef>
          </c:val>
          <c:smooth val="0"/>
          <c:extLst>
            <c:ext xmlns:c16="http://schemas.microsoft.com/office/drawing/2014/chart" uri="{C3380CC4-5D6E-409C-BE32-E72D297353CC}">
              <c16:uniqueId val="{00000001-406F-4D72-A3D0-52E4B03A3E5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280.63</c:v>
                </c:pt>
                <c:pt idx="1">
                  <c:v>300.64</c:v>
                </c:pt>
                <c:pt idx="2">
                  <c:v>253.22</c:v>
                </c:pt>
                <c:pt idx="3">
                  <c:v>221.28</c:v>
                </c:pt>
                <c:pt idx="4">
                  <c:v>162.41</c:v>
                </c:pt>
              </c:numCache>
            </c:numRef>
          </c:val>
          <c:extLst>
            <c:ext xmlns:c16="http://schemas.microsoft.com/office/drawing/2014/chart" uri="{C3380CC4-5D6E-409C-BE32-E72D297353CC}">
              <c16:uniqueId val="{00000000-B252-479B-A409-BA56C19FEC0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233.5</c:v>
                </c:pt>
                <c:pt idx="1">
                  <c:v>187.55</c:v>
                </c:pt>
                <c:pt idx="2">
                  <c:v>186.3</c:v>
                </c:pt>
                <c:pt idx="3">
                  <c:v>188.38</c:v>
                </c:pt>
                <c:pt idx="4">
                  <c:v>185.98</c:v>
                </c:pt>
              </c:numCache>
            </c:numRef>
          </c:val>
          <c:smooth val="0"/>
          <c:extLst>
            <c:ext xmlns:c16="http://schemas.microsoft.com/office/drawing/2014/chart" uri="{C3380CC4-5D6E-409C-BE32-E72D297353CC}">
              <c16:uniqueId val="{00000001-B252-479B-A409-BA56C19FEC0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山梨県　西桂町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Cc2</v>
      </c>
      <c r="X8" s="65"/>
      <c r="Y8" s="65"/>
      <c r="Z8" s="65"/>
      <c r="AA8" s="65"/>
      <c r="AB8" s="65"/>
      <c r="AC8" s="65"/>
      <c r="AD8" s="66" t="str">
        <f>データ!$M$6</f>
        <v>非設置</v>
      </c>
      <c r="AE8" s="66"/>
      <c r="AF8" s="66"/>
      <c r="AG8" s="66"/>
      <c r="AH8" s="66"/>
      <c r="AI8" s="66"/>
      <c r="AJ8" s="66"/>
      <c r="AK8" s="3"/>
      <c r="AL8" s="46">
        <f>データ!S6</f>
        <v>4084</v>
      </c>
      <c r="AM8" s="46"/>
      <c r="AN8" s="46"/>
      <c r="AO8" s="46"/>
      <c r="AP8" s="46"/>
      <c r="AQ8" s="46"/>
      <c r="AR8" s="46"/>
      <c r="AS8" s="46"/>
      <c r="AT8" s="45">
        <f>データ!T6</f>
        <v>15.22</v>
      </c>
      <c r="AU8" s="45"/>
      <c r="AV8" s="45"/>
      <c r="AW8" s="45"/>
      <c r="AX8" s="45"/>
      <c r="AY8" s="45"/>
      <c r="AZ8" s="45"/>
      <c r="BA8" s="45"/>
      <c r="BB8" s="45">
        <f>データ!U6</f>
        <v>268.33</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61.58</v>
      </c>
      <c r="Q10" s="45"/>
      <c r="R10" s="45"/>
      <c r="S10" s="45"/>
      <c r="T10" s="45"/>
      <c r="U10" s="45"/>
      <c r="V10" s="45"/>
      <c r="W10" s="45">
        <f>データ!Q6</f>
        <v>100</v>
      </c>
      <c r="X10" s="45"/>
      <c r="Y10" s="45"/>
      <c r="Z10" s="45"/>
      <c r="AA10" s="45"/>
      <c r="AB10" s="45"/>
      <c r="AC10" s="45"/>
      <c r="AD10" s="46">
        <f>データ!R6</f>
        <v>2090</v>
      </c>
      <c r="AE10" s="46"/>
      <c r="AF10" s="46"/>
      <c r="AG10" s="46"/>
      <c r="AH10" s="46"/>
      <c r="AI10" s="46"/>
      <c r="AJ10" s="46"/>
      <c r="AK10" s="2"/>
      <c r="AL10" s="46">
        <f>データ!V6</f>
        <v>2481</v>
      </c>
      <c r="AM10" s="46"/>
      <c r="AN10" s="46"/>
      <c r="AO10" s="46"/>
      <c r="AP10" s="46"/>
      <c r="AQ10" s="46"/>
      <c r="AR10" s="46"/>
      <c r="AS10" s="46"/>
      <c r="AT10" s="45">
        <f>データ!W6</f>
        <v>0.72</v>
      </c>
      <c r="AU10" s="45"/>
      <c r="AV10" s="45"/>
      <c r="AW10" s="45"/>
      <c r="AX10" s="45"/>
      <c r="AY10" s="45"/>
      <c r="AZ10" s="45"/>
      <c r="BA10" s="45"/>
      <c r="BB10" s="45">
        <f>データ!X6</f>
        <v>3445.83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120</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44</v>
      </c>
      <c r="N86" s="12" t="s">
        <v>44</v>
      </c>
      <c r="O86" s="12" t="str">
        <f>データ!EO6</f>
        <v>【0.23】</v>
      </c>
    </row>
  </sheetData>
  <sheetProtection algorithmName="SHA-512" hashValue="CyoW61VT2J/ydbt5P6X/mHZu9hcyr3rtASbdj5Wr6TNidcQrhicHoR/OMk24ZyCllZqw4zIeCJ+9LfhSli30vw==" saltValue="rQeJECotmDXqcKsszF9Sg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194239</v>
      </c>
      <c r="D6" s="19">
        <f t="shared" si="3"/>
        <v>47</v>
      </c>
      <c r="E6" s="19">
        <f t="shared" si="3"/>
        <v>17</v>
      </c>
      <c r="F6" s="19">
        <f t="shared" si="3"/>
        <v>1</v>
      </c>
      <c r="G6" s="19">
        <f t="shared" si="3"/>
        <v>0</v>
      </c>
      <c r="H6" s="19" t="str">
        <f t="shared" si="3"/>
        <v>山梨県　西桂町</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61.58</v>
      </c>
      <c r="Q6" s="20">
        <f t="shared" si="3"/>
        <v>100</v>
      </c>
      <c r="R6" s="20">
        <f t="shared" si="3"/>
        <v>2090</v>
      </c>
      <c r="S6" s="20">
        <f t="shared" si="3"/>
        <v>4084</v>
      </c>
      <c r="T6" s="20">
        <f t="shared" si="3"/>
        <v>15.22</v>
      </c>
      <c r="U6" s="20">
        <f t="shared" si="3"/>
        <v>268.33</v>
      </c>
      <c r="V6" s="20">
        <f t="shared" si="3"/>
        <v>2481</v>
      </c>
      <c r="W6" s="20">
        <f t="shared" si="3"/>
        <v>0.72</v>
      </c>
      <c r="X6" s="20">
        <f t="shared" si="3"/>
        <v>3445.83</v>
      </c>
      <c r="Y6" s="21">
        <f>IF(Y7="",NA(),Y7)</f>
        <v>89.03</v>
      </c>
      <c r="Z6" s="21">
        <f t="shared" ref="Z6:AH6" si="4">IF(Z7="",NA(),Z7)</f>
        <v>87.87</v>
      </c>
      <c r="AA6" s="21">
        <f t="shared" si="4"/>
        <v>84.03</v>
      </c>
      <c r="AB6" s="21">
        <f t="shared" si="4"/>
        <v>88.48</v>
      </c>
      <c r="AC6" s="21">
        <f t="shared" si="4"/>
        <v>93.14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688.8</v>
      </c>
      <c r="BG6" s="21">
        <f t="shared" ref="BG6:BO6" si="7">IF(BG7="",NA(),BG7)</f>
        <v>762.37</v>
      </c>
      <c r="BH6" s="21">
        <f t="shared" si="7"/>
        <v>629.16</v>
      </c>
      <c r="BI6" s="21">
        <f t="shared" si="7"/>
        <v>667.52</v>
      </c>
      <c r="BJ6" s="21">
        <f t="shared" si="7"/>
        <v>406.67</v>
      </c>
      <c r="BK6" s="21">
        <f t="shared" si="7"/>
        <v>722.53</v>
      </c>
      <c r="BL6" s="21">
        <f t="shared" si="7"/>
        <v>1001.3</v>
      </c>
      <c r="BM6" s="21">
        <f t="shared" si="7"/>
        <v>1050.51</v>
      </c>
      <c r="BN6" s="21">
        <f t="shared" si="7"/>
        <v>1102.01</v>
      </c>
      <c r="BO6" s="21">
        <f t="shared" si="7"/>
        <v>987.36</v>
      </c>
      <c r="BP6" s="20" t="str">
        <f>IF(BP7="","",IF(BP7="-","【-】","【"&amp;SUBSTITUTE(TEXT(BP7,"#,##0.00"),"-","△")&amp;"】"))</f>
        <v>【652.82】</v>
      </c>
      <c r="BQ6" s="21">
        <f>IF(BQ7="",NA(),BQ7)</f>
        <v>40.82</v>
      </c>
      <c r="BR6" s="21">
        <f t="shared" ref="BR6:BZ6" si="8">IF(BR7="",NA(),BR7)</f>
        <v>38.200000000000003</v>
      </c>
      <c r="BS6" s="21">
        <f t="shared" si="8"/>
        <v>44.8</v>
      </c>
      <c r="BT6" s="21">
        <f t="shared" si="8"/>
        <v>52.59</v>
      </c>
      <c r="BU6" s="21">
        <f t="shared" si="8"/>
        <v>67.55</v>
      </c>
      <c r="BV6" s="21">
        <f t="shared" si="8"/>
        <v>74.61</v>
      </c>
      <c r="BW6" s="21">
        <f t="shared" si="8"/>
        <v>81.88</v>
      </c>
      <c r="BX6" s="21">
        <f t="shared" si="8"/>
        <v>82.65</v>
      </c>
      <c r="BY6" s="21">
        <f t="shared" si="8"/>
        <v>82.55</v>
      </c>
      <c r="BZ6" s="21">
        <f t="shared" si="8"/>
        <v>83.55</v>
      </c>
      <c r="CA6" s="20" t="str">
        <f>IF(CA7="","",IF(CA7="-","【-】","【"&amp;SUBSTITUTE(TEXT(CA7,"#,##0.00"),"-","△")&amp;"】"))</f>
        <v>【97.61】</v>
      </c>
      <c r="CB6" s="21">
        <f>IF(CB7="",NA(),CB7)</f>
        <v>280.63</v>
      </c>
      <c r="CC6" s="21">
        <f t="shared" ref="CC6:CK6" si="9">IF(CC7="",NA(),CC7)</f>
        <v>300.64</v>
      </c>
      <c r="CD6" s="21">
        <f t="shared" si="9"/>
        <v>253.22</v>
      </c>
      <c r="CE6" s="21">
        <f t="shared" si="9"/>
        <v>221.28</v>
      </c>
      <c r="CF6" s="21">
        <f t="shared" si="9"/>
        <v>162.41</v>
      </c>
      <c r="CG6" s="21">
        <f t="shared" si="9"/>
        <v>233.5</v>
      </c>
      <c r="CH6" s="21">
        <f t="shared" si="9"/>
        <v>187.55</v>
      </c>
      <c r="CI6" s="21">
        <f t="shared" si="9"/>
        <v>186.3</v>
      </c>
      <c r="CJ6" s="21">
        <f t="shared" si="9"/>
        <v>188.38</v>
      </c>
      <c r="CK6" s="21">
        <f t="shared" si="9"/>
        <v>185.98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45.44</v>
      </c>
      <c r="CS6" s="21">
        <f t="shared" si="10"/>
        <v>50.94</v>
      </c>
      <c r="CT6" s="21">
        <f t="shared" si="10"/>
        <v>50.53</v>
      </c>
      <c r="CU6" s="21">
        <f t="shared" si="10"/>
        <v>51.42</v>
      </c>
      <c r="CV6" s="21">
        <f t="shared" si="10"/>
        <v>48.95</v>
      </c>
      <c r="CW6" s="20" t="str">
        <f>IF(CW7="","",IF(CW7="-","【-】","【"&amp;SUBSTITUTE(TEXT(CW7,"#,##0.00"),"-","△")&amp;"】"))</f>
        <v>【59.10】</v>
      </c>
      <c r="CX6" s="21">
        <f>IF(CX7="",NA(),CX7)</f>
        <v>70.930000000000007</v>
      </c>
      <c r="CY6" s="21">
        <f t="shared" ref="CY6:DG6" si="11">IF(CY7="",NA(),CY7)</f>
        <v>72.23</v>
      </c>
      <c r="CZ6" s="21">
        <f t="shared" si="11"/>
        <v>72.59</v>
      </c>
      <c r="DA6" s="21">
        <f t="shared" si="11"/>
        <v>71.66</v>
      </c>
      <c r="DB6" s="21">
        <f t="shared" si="11"/>
        <v>73.28</v>
      </c>
      <c r="DC6" s="21">
        <f t="shared" si="11"/>
        <v>65.97</v>
      </c>
      <c r="DD6" s="21">
        <f t="shared" si="11"/>
        <v>82.55</v>
      </c>
      <c r="DE6" s="21">
        <f t="shared" si="11"/>
        <v>82.08</v>
      </c>
      <c r="DF6" s="21">
        <f t="shared" si="11"/>
        <v>81.34</v>
      </c>
      <c r="DG6" s="21">
        <f t="shared" si="11"/>
        <v>81.14</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0.25</v>
      </c>
      <c r="EK6" s="21">
        <f t="shared" si="14"/>
        <v>0.15</v>
      </c>
      <c r="EL6" s="21">
        <f t="shared" si="14"/>
        <v>1.65</v>
      </c>
      <c r="EM6" s="21">
        <f t="shared" si="14"/>
        <v>0.14000000000000001</v>
      </c>
      <c r="EN6" s="21">
        <f t="shared" si="14"/>
        <v>0.08</v>
      </c>
      <c r="EO6" s="20" t="str">
        <f>IF(EO7="","",IF(EO7="-","【-】","【"&amp;SUBSTITUTE(TEXT(EO7,"#,##0.00"),"-","△")&amp;"】"))</f>
        <v>【0.23】</v>
      </c>
    </row>
    <row r="7" spans="1:145" s="22" customFormat="1" x14ac:dyDescent="0.15">
      <c r="A7" s="14"/>
      <c r="B7" s="23">
        <v>2022</v>
      </c>
      <c r="C7" s="23">
        <v>194239</v>
      </c>
      <c r="D7" s="23">
        <v>47</v>
      </c>
      <c r="E7" s="23">
        <v>17</v>
      </c>
      <c r="F7" s="23">
        <v>1</v>
      </c>
      <c r="G7" s="23">
        <v>0</v>
      </c>
      <c r="H7" s="23" t="s">
        <v>98</v>
      </c>
      <c r="I7" s="23" t="s">
        <v>99</v>
      </c>
      <c r="J7" s="23" t="s">
        <v>100</v>
      </c>
      <c r="K7" s="23" t="s">
        <v>101</v>
      </c>
      <c r="L7" s="23" t="s">
        <v>102</v>
      </c>
      <c r="M7" s="23" t="s">
        <v>103</v>
      </c>
      <c r="N7" s="24" t="s">
        <v>104</v>
      </c>
      <c r="O7" s="24" t="s">
        <v>105</v>
      </c>
      <c r="P7" s="24">
        <v>61.58</v>
      </c>
      <c r="Q7" s="24">
        <v>100</v>
      </c>
      <c r="R7" s="24">
        <v>2090</v>
      </c>
      <c r="S7" s="24">
        <v>4084</v>
      </c>
      <c r="T7" s="24">
        <v>15.22</v>
      </c>
      <c r="U7" s="24">
        <v>268.33</v>
      </c>
      <c r="V7" s="24">
        <v>2481</v>
      </c>
      <c r="W7" s="24">
        <v>0.72</v>
      </c>
      <c r="X7" s="24">
        <v>3445.83</v>
      </c>
      <c r="Y7" s="24">
        <v>89.03</v>
      </c>
      <c r="Z7" s="24">
        <v>87.87</v>
      </c>
      <c r="AA7" s="24">
        <v>84.03</v>
      </c>
      <c r="AB7" s="24">
        <v>88.48</v>
      </c>
      <c r="AC7" s="24">
        <v>93.14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688.8</v>
      </c>
      <c r="BG7" s="24">
        <v>762.37</v>
      </c>
      <c r="BH7" s="24">
        <v>629.16</v>
      </c>
      <c r="BI7" s="24">
        <v>667.52</v>
      </c>
      <c r="BJ7" s="24">
        <v>406.67</v>
      </c>
      <c r="BK7" s="24">
        <v>722.53</v>
      </c>
      <c r="BL7" s="24">
        <v>1001.3</v>
      </c>
      <c r="BM7" s="24">
        <v>1050.51</v>
      </c>
      <c r="BN7" s="24">
        <v>1102.01</v>
      </c>
      <c r="BO7" s="24">
        <v>987.36</v>
      </c>
      <c r="BP7" s="24">
        <v>652.82000000000005</v>
      </c>
      <c r="BQ7" s="24">
        <v>40.82</v>
      </c>
      <c r="BR7" s="24">
        <v>38.200000000000003</v>
      </c>
      <c r="BS7" s="24">
        <v>44.8</v>
      </c>
      <c r="BT7" s="24">
        <v>52.59</v>
      </c>
      <c r="BU7" s="24">
        <v>67.55</v>
      </c>
      <c r="BV7" s="24">
        <v>74.61</v>
      </c>
      <c r="BW7" s="24">
        <v>81.88</v>
      </c>
      <c r="BX7" s="24">
        <v>82.65</v>
      </c>
      <c r="BY7" s="24">
        <v>82.55</v>
      </c>
      <c r="BZ7" s="24">
        <v>83.55</v>
      </c>
      <c r="CA7" s="24">
        <v>97.61</v>
      </c>
      <c r="CB7" s="24">
        <v>280.63</v>
      </c>
      <c r="CC7" s="24">
        <v>300.64</v>
      </c>
      <c r="CD7" s="24">
        <v>253.22</v>
      </c>
      <c r="CE7" s="24">
        <v>221.28</v>
      </c>
      <c r="CF7" s="24">
        <v>162.41</v>
      </c>
      <c r="CG7" s="24">
        <v>233.5</v>
      </c>
      <c r="CH7" s="24">
        <v>187.55</v>
      </c>
      <c r="CI7" s="24">
        <v>186.3</v>
      </c>
      <c r="CJ7" s="24">
        <v>188.38</v>
      </c>
      <c r="CK7" s="24">
        <v>185.98</v>
      </c>
      <c r="CL7" s="24">
        <v>138.29</v>
      </c>
      <c r="CM7" s="24" t="s">
        <v>104</v>
      </c>
      <c r="CN7" s="24" t="s">
        <v>104</v>
      </c>
      <c r="CO7" s="24" t="s">
        <v>104</v>
      </c>
      <c r="CP7" s="24" t="s">
        <v>104</v>
      </c>
      <c r="CQ7" s="24" t="s">
        <v>104</v>
      </c>
      <c r="CR7" s="24">
        <v>45.44</v>
      </c>
      <c r="CS7" s="24">
        <v>50.94</v>
      </c>
      <c r="CT7" s="24">
        <v>50.53</v>
      </c>
      <c r="CU7" s="24">
        <v>51.42</v>
      </c>
      <c r="CV7" s="24">
        <v>48.95</v>
      </c>
      <c r="CW7" s="24">
        <v>59.1</v>
      </c>
      <c r="CX7" s="24">
        <v>70.930000000000007</v>
      </c>
      <c r="CY7" s="24">
        <v>72.23</v>
      </c>
      <c r="CZ7" s="24">
        <v>72.59</v>
      </c>
      <c r="DA7" s="24">
        <v>71.66</v>
      </c>
      <c r="DB7" s="24">
        <v>73.28</v>
      </c>
      <c r="DC7" s="24">
        <v>65.97</v>
      </c>
      <c r="DD7" s="24">
        <v>82.55</v>
      </c>
      <c r="DE7" s="24">
        <v>82.08</v>
      </c>
      <c r="DF7" s="24">
        <v>81.34</v>
      </c>
      <c r="DG7" s="24">
        <v>81.14</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0.25</v>
      </c>
      <c r="EK7" s="24">
        <v>0.15</v>
      </c>
      <c r="EL7" s="24">
        <v>1.65</v>
      </c>
      <c r="EM7" s="24">
        <v>0.14000000000000001</v>
      </c>
      <c r="EN7" s="24">
        <v>0.08</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建設産業課　相澤　亮</cp:lastModifiedBy>
  <cp:lastPrinted>2024-12-02T01:01:15Z</cp:lastPrinted>
  <dcterms:created xsi:type="dcterms:W3CDTF">2023-12-12T02:47:10Z</dcterms:created>
  <dcterms:modified xsi:type="dcterms:W3CDTF">2024-12-02T01:01:40Z</dcterms:modified>
  <cp:category/>
</cp:coreProperties>
</file>