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akashi\Desktop\備忘録\202502\【山梨県市町村課：25〆】公営企業に係る経営比較分析表（令和５年度決算）の\21西桂町法非適簡水【経営比較分析表】2023_194239_47_010\【経営比較分析表】2023_194239_47_010\"/>
    </mc:Choice>
  </mc:AlternateContent>
  <xr:revisionPtr revIDLastSave="0" documentId="13_ncr:1_{B0D6713D-62B2-4873-94DD-EA1931B30A2A}" xr6:coauthVersionLast="47" xr6:coauthVersionMax="47" xr10:uidLastSave="{00000000-0000-0000-0000-000000000000}"/>
  <workbookProtection workbookAlgorithmName="SHA-512" workbookHashValue="wQ4AY8ksdN3dJlNNJ9NvWR3P4aPtvyVcrIArz+8lTSSl8BWlEk8pPPZRa4TJeieDiLtvhP2ejftwwXZEC0DZRA==" workbookSaltValue="N5TvQ7RQmv3xka9jc5R0JA==" workbookSpinCount="100000" lockStructure="1"/>
  <bookViews>
    <workbookView xWindow="-10920" yWindow="2520" windowWidth="20445" windowHeight="679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AL10" i="4"/>
  <c r="BB8" i="4"/>
  <c r="AT8" i="4"/>
  <c r="AL8" i="4"/>
  <c r="AD8" i="4"/>
  <c r="W8" i="4"/>
  <c r="P8" i="4"/>
  <c r="I8" i="4"/>
  <c r="B8" i="4"/>
  <c r="B6" i="4"/>
</calcChain>
</file>

<file path=xl/sharedStrings.xml><?xml version="1.0" encoding="utf-8"?>
<sst xmlns="http://schemas.openxmlformats.org/spreadsheetml/2006/main" count="233" uniqueCount="115">
  <si>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</si>
  <si>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</si>
  <si>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</si>
  <si>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</si>
  <si>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</si>
  <si>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</si>
  <si>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</si>
  <si>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</si>
  <si>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</si>
  <si>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</si>
  <si>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</si>
  <si>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</si>
  <si>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</si>
  <si>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</si>
  <si>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</si>
  <si>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</si>
  <si>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</si>
  <si>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</si>
  <si>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</si>
  <si>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</si>
  <si>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</si>
  <si>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</si>
  <si>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</si>
  <si>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</si>
  <si>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</si>
  <si>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</si>
  <si>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</si>
  <si>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</si>
  <si>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</si>
  <si>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</si>
  <si>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</si>
  <si>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</si>
  <si>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</si>
  <si>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</si>
  <si>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</si>
  <si>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</si>
  <si>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</si>
  <si>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</si>
  <si>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</si>
  <si>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</si>
  <si>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</si>
  <si>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</si>
  <si>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</si>
  <si>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</si>
  <si>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</si>
  <si>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</si>
  <si>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</si>
  <si>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</si>
  <si>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</si>
  <si>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</si>
  <si>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</si>
  <si>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</si>
  <si>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</si>
  <si>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</si>
  <si>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</si>
  <si>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</si>
  <si>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</si>
  <si>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</si>
  <si>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</si>
  <si>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</si>
  <si>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</si>
  <si>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</si>
  <si>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</si>
  <si>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</si>
  <si>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</si>
  <si>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</si>
  <si>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</si>
  <si>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</si>
  <si>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</si>
  <si>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</si>
  <si>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</si>
  <si>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</si>
  <si>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</si>
  <si>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</si>
  <si>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</si>
  <si>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</si>
  <si>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</si>
  <si>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</si>
  <si>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</si>
  <si>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</si>
  <si>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</si>
  <si>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</si>
  <si>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</si>
  <si>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</si>
  <si>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</si>
  <si>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</si>
  <si>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</si>
  <si>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</si>
  <si>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</si>
  <si>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</si>
  <si>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</si>
  <si>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</si>
  <si>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</si>
  <si>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</si>
  <si>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</si>
  <si>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</si>
  <si>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</si>
  <si>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</si>
  <si>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</si>
  <si>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</si>
  <si>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</si>
  <si>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</si>
  <si>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</si>
  <si>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</si>
  <si>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</si>
  <si>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</si>
  <si>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</si>
  <si>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</si>
  <si>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</si>
  <si>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</si>
  <si>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</si>
  <si>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</si>
  <si>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
　R6年度の法適用化にあたり打ち切り決算を行ったため当年度内の支払い費用が持ち越されている。そのため100％を超える値となった。
④企業債残高対給水収益比率
　施設建設時の企業債が償還間近のため、減少していたが、近年水道事業債や公営企業適用債を毎年借入しているため、増加している。
⑤料金回収率
　H28を境に100％を下回るようになっている。
　法適用化にともなう打ち切り決算を行ったため、次年度へ持ち越した費用が多く回収率が高くなっている。
⑥給水原価
　法適用化にともなう打ち切り決算をを行ったため次年度へ持ち越した費用があり給水原価が下がっている。井戸水のため、浄水施設が塩素滅菌のみであるため、原価は低く抑えられているが、更新費用はそのままに有収水量は下がっているため、原価は増加傾向にある。
　改修の費用を下げることは難しいため、有収率を向上させる取組が必要だと考える。
⑦施設利用率
　1系統のため統廃合などのダウンサイジングは難しいため、広域化について検討していく。
⑧有収率
　ここ数年大規模な漏水が定期的に発生しており、有収率は低下している。今年度においては1.36%の管路更新を行ったことにより多少の改善が見られた。引き続き漏水調査を実施し、有収水量を増加させる。</t>
    <phoneticPr fontId="4"/>
  </si>
  <si>
    <t>③管路更新率
　R05年度における更新率はグラフ上０となっているが本来は1.36％である。
　しかしながら40年で更新する目安の2.5％には程遠い更新率である。
  多くの施設・管路は更新が進んでおらず老朽化が進んでいる。
　更新計画を作成し計画的に更新していく必要があるが、ここ数年公営企業会計の導入などに予算がかかるため建設改良に予算が回らないのが現実である。
　今後は起債等の財政措置を検討しながら老朽化対策を検討していく必要がある。</t>
    <phoneticPr fontId="4"/>
  </si>
  <si>
    <t>　水道普及率は99.55％とほぼ全域をカバーしているが、人口減少等による使用水量の減少が深刻な問題である。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
　しかし、ここ数年の公営企業会計の導入や、インボイス対応などのソフト面での費用負担が大きい。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</si>
</sst>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1.1399999999999999</c:v>
                </c:pt>
                <c:pt idx="1">
                  <c:v>1.01</c:v>
                </c:pt>
                <c:pt idx="2">
                  <c:v>0.88</c:v>
                </c:pt>
                <c:pt idx="3">
                  <c:v>0.56999999999999995</c:v>
                </c:pt>
                <c:pt idx="4" formatCode="#,##0.00;&quot;△&quot;#,##0.00">
                  <c:v>0</c:v>
                </c:pt>
              </c:numCache>
            </c:numRef>
          </c:val>
          <c:extLst>
            <c:ext xmlns:c16="http://schemas.microsoft.com/office/drawing/2014/chart" uri="{C3380CC4-5D6E-409C-BE32-E72D297353CC}">
              <c16:uniqueId val="{00000000-E254-4155-9CF5-60BA761342C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E254-4155-9CF5-60BA761342C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34.200000000000003</c:v>
                </c:pt>
                <c:pt idx="1">
                  <c:v>38.67</c:v>
                </c:pt>
                <c:pt idx="2">
                  <c:v>40.369999999999997</c:v>
                </c:pt>
                <c:pt idx="3">
                  <c:v>40.229999999999997</c:v>
                </c:pt>
                <c:pt idx="4">
                  <c:v>32.64</c:v>
                </c:pt>
              </c:numCache>
            </c:numRef>
          </c:val>
          <c:extLst>
            <c:ext xmlns:c16="http://schemas.microsoft.com/office/drawing/2014/chart" uri="{C3380CC4-5D6E-409C-BE32-E72D297353CC}">
              <c16:uniqueId val="{00000000-C28A-4488-B971-92B7B3F5CB5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C28A-4488-B971-92B7B3F5CB5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66.3</c:v>
                </c:pt>
                <c:pt idx="1">
                  <c:v>63.13</c:v>
                </c:pt>
                <c:pt idx="2">
                  <c:v>57.51</c:v>
                </c:pt>
                <c:pt idx="3">
                  <c:v>57.85</c:v>
                </c:pt>
                <c:pt idx="4">
                  <c:v>68.81</c:v>
                </c:pt>
              </c:numCache>
            </c:numRef>
          </c:val>
          <c:extLst>
            <c:ext xmlns:c16="http://schemas.microsoft.com/office/drawing/2014/chart" uri="{C3380CC4-5D6E-409C-BE32-E72D297353CC}">
              <c16:uniqueId val="{00000000-8C71-4354-BAB1-5C715E31B4E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8C71-4354-BAB1-5C715E31B4E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102.16</c:v>
                </c:pt>
                <c:pt idx="1">
                  <c:v>94.19</c:v>
                </c:pt>
                <c:pt idx="2">
                  <c:v>93.39</c:v>
                </c:pt>
                <c:pt idx="3">
                  <c:v>82.88</c:v>
                </c:pt>
                <c:pt idx="4">
                  <c:v>106.8</c:v>
                </c:pt>
              </c:numCache>
            </c:numRef>
          </c:val>
          <c:extLst>
            <c:ext xmlns:c16="http://schemas.microsoft.com/office/drawing/2014/chart" uri="{C3380CC4-5D6E-409C-BE32-E72D297353CC}">
              <c16:uniqueId val="{00000000-76B3-45E7-B78B-8038950AE70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76B3-45E7-B78B-8038950AE70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87-495B-8BFB-65C96621EBC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87-495B-8BFB-65C96621EBC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1B-43AD-9000-F66FDC17F6B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1B-43AD-9000-F66FDC17F6B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DF-4014-82EC-A26D2D52F06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DF-4014-82EC-A26D2D52F06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BD-4BC7-BFB4-A9A879C7D8C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BD-4BC7-BFB4-A9A879C7D8C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448.8</c:v>
                </c:pt>
                <c:pt idx="1">
                  <c:v>400.48</c:v>
                </c:pt>
                <c:pt idx="2">
                  <c:v>419.94</c:v>
                </c:pt>
                <c:pt idx="3">
                  <c:v>399.6</c:v>
                </c:pt>
                <c:pt idx="4">
                  <c:v>433.39</c:v>
                </c:pt>
              </c:numCache>
            </c:numRef>
          </c:val>
          <c:extLst>
            <c:ext xmlns:c16="http://schemas.microsoft.com/office/drawing/2014/chart" uri="{C3380CC4-5D6E-409C-BE32-E72D297353CC}">
              <c16:uniqueId val="{00000000-7894-4821-8081-D753FD58982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7894-4821-8081-D753FD58982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96.63</c:v>
                </c:pt>
                <c:pt idx="1">
                  <c:v>62.5</c:v>
                </c:pt>
                <c:pt idx="2">
                  <c:v>81.040000000000006</c:v>
                </c:pt>
                <c:pt idx="3">
                  <c:v>76.760000000000005</c:v>
                </c:pt>
                <c:pt idx="4">
                  <c:v>99.26</c:v>
                </c:pt>
              </c:numCache>
            </c:numRef>
          </c:val>
          <c:extLst>
            <c:ext xmlns:c16="http://schemas.microsoft.com/office/drawing/2014/chart" uri="{C3380CC4-5D6E-409C-BE32-E72D297353CC}">
              <c16:uniqueId val="{00000000-EEF7-40C5-8510-06BAB2FCF77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EEF7-40C5-8510-06BAB2FCF77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74.510000000000005</c:v>
                </c:pt>
                <c:pt idx="1">
                  <c:v>116.17</c:v>
                </c:pt>
                <c:pt idx="2">
                  <c:v>88.72</c:v>
                </c:pt>
                <c:pt idx="3">
                  <c:v>93.38</c:v>
                </c:pt>
                <c:pt idx="4">
                  <c:v>69.37</c:v>
                </c:pt>
              </c:numCache>
            </c:numRef>
          </c:val>
          <c:extLst>
            <c:ext xmlns:c16="http://schemas.microsoft.com/office/drawing/2014/chart" uri="{C3380CC4-5D6E-409C-BE32-E72D297353CC}">
              <c16:uniqueId val="{00000000-B7C3-4F69-8883-5B9CE574A3B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B7C3-4F69-8883-5B9CE574A3B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Z43" zoomScale="70" zoomScaleNormal="70" workbookViewId="0">
      <selection activeCell="CC77" sqref="CC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山梨県　西桂町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4001</v>
      </c>
      <c r="AM8" s="54"/>
      <c r="AN8" s="54"/>
      <c r="AO8" s="54"/>
      <c r="AP8" s="54"/>
      <c r="AQ8" s="54"/>
      <c r="AR8" s="54"/>
      <c r="AS8" s="54"/>
      <c r="AT8" s="44">
        <f>データ!$S$6</f>
        <v>15.22</v>
      </c>
      <c r="AU8" s="44"/>
      <c r="AV8" s="44"/>
      <c r="AW8" s="44"/>
      <c r="AX8" s="44"/>
      <c r="AY8" s="44"/>
      <c r="AZ8" s="44"/>
      <c r="BA8" s="44"/>
      <c r="BB8" s="44">
        <f>データ!$T$6</f>
        <v>262.88</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99.55</v>
      </c>
      <c r="Q10" s="44"/>
      <c r="R10" s="44"/>
      <c r="S10" s="44"/>
      <c r="T10" s="44"/>
      <c r="U10" s="44"/>
      <c r="V10" s="44"/>
      <c r="W10" s="54">
        <f>データ!$Q$6</f>
        <v>1320</v>
      </c>
      <c r="X10" s="54"/>
      <c r="Y10" s="54"/>
      <c r="Z10" s="54"/>
      <c r="AA10" s="54"/>
      <c r="AB10" s="54"/>
      <c r="AC10" s="54"/>
      <c r="AD10" s="2"/>
      <c r="AE10" s="2"/>
      <c r="AF10" s="2"/>
      <c r="AG10" s="2"/>
      <c r="AH10" s="2"/>
      <c r="AI10" s="2"/>
      <c r="AJ10" s="2"/>
      <c r="AK10" s="2"/>
      <c r="AL10" s="54">
        <f>データ!$U$6</f>
        <v>3940</v>
      </c>
      <c r="AM10" s="54"/>
      <c r="AN10" s="54"/>
      <c r="AO10" s="54"/>
      <c r="AP10" s="54"/>
      <c r="AQ10" s="54"/>
      <c r="AR10" s="54"/>
      <c r="AS10" s="54"/>
      <c r="AT10" s="44">
        <f>データ!$V$6</f>
        <v>2.5499999999999998</v>
      </c>
      <c r="AU10" s="44"/>
      <c r="AV10" s="44"/>
      <c r="AW10" s="44"/>
      <c r="AX10" s="44"/>
      <c r="AY10" s="44"/>
      <c r="AZ10" s="44"/>
      <c r="BA10" s="44"/>
      <c r="BB10" s="44">
        <f>データ!$W$6</f>
        <v>1545.1</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R2u/oftpiJ+cOfYUx/KqYt0DyBwJ6B+tkb5j4BS/FjI2m+LNhc1ZHyd4eJOQZCf9ekA2zT5u2paRZ/9BwOe4ZA==" saltValue="nX0SAUR/Bw5lIx5slwwL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194239</v>
      </c>
      <c r="D6" s="20">
        <f t="shared" si="3"/>
        <v>47</v>
      </c>
      <c r="E6" s="20">
        <f t="shared" si="3"/>
        <v>1</v>
      </c>
      <c r="F6" s="20">
        <f t="shared" si="3"/>
        <v>0</v>
      </c>
      <c r="G6" s="20">
        <f t="shared" si="3"/>
        <v>0</v>
      </c>
      <c r="H6" s="20" t="str">
        <f t="shared" si="3"/>
        <v>山梨県　西桂町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99.55</v>
      </c>
      <c r="Q6" s="21">
        <f t="shared" si="3"/>
        <v>1320</v>
      </c>
      <c r="R6" s="21">
        <f t="shared" si="3"/>
        <v>4001</v>
      </c>
      <c r="S6" s="21">
        <f t="shared" si="3"/>
        <v>15.22</v>
      </c>
      <c r="T6" s="21">
        <f t="shared" si="3"/>
        <v>262.88</v>
      </c>
      <c r="U6" s="21">
        <f t="shared" si="3"/>
        <v>3940</v>
      </c>
      <c r="V6" s="21">
        <f t="shared" si="3"/>
        <v>2.5499999999999998</v>
      </c>
      <c r="W6" s="21">
        <f t="shared" si="3"/>
        <v>1545.1</v>
      </c>
      <c r="X6" s="22">
        <f>IF(X7="",NA(),X7)</f>
        <v>102.16</v>
      </c>
      <c r="Y6" s="22">
        <f t="shared" ref="Y6:AG6" si="4">IF(Y7="",NA(),Y7)</f>
        <v>94.19</v>
      </c>
      <c r="Z6" s="22">
        <f t="shared" si="4"/>
        <v>93.39</v>
      </c>
      <c r="AA6" s="22">
        <f t="shared" si="4"/>
        <v>82.88</v>
      </c>
      <c r="AB6" s="22">
        <f t="shared" si="4"/>
        <v>106.8</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448.8</v>
      </c>
      <c r="BF6" s="22">
        <f t="shared" ref="BF6:BN6" si="7">IF(BF7="",NA(),BF7)</f>
        <v>400.48</v>
      </c>
      <c r="BG6" s="22">
        <f t="shared" si="7"/>
        <v>419.94</v>
      </c>
      <c r="BH6" s="22">
        <f t="shared" si="7"/>
        <v>399.6</v>
      </c>
      <c r="BI6" s="22">
        <f t="shared" si="7"/>
        <v>433.39</v>
      </c>
      <c r="BJ6" s="22">
        <f t="shared" si="7"/>
        <v>1018.52</v>
      </c>
      <c r="BK6" s="22">
        <f t="shared" si="7"/>
        <v>949.61</v>
      </c>
      <c r="BL6" s="22">
        <f t="shared" si="7"/>
        <v>918.84</v>
      </c>
      <c r="BM6" s="22">
        <f t="shared" si="7"/>
        <v>955.49</v>
      </c>
      <c r="BN6" s="22">
        <f t="shared" si="7"/>
        <v>1017.9</v>
      </c>
      <c r="BO6" s="21" t="str">
        <f>IF(BO7="","",IF(BO7="-","【-】","【"&amp;SUBSTITUTE(TEXT(BO7,"#,##0.00"),"-","△")&amp;"】"))</f>
        <v>【1,045.20】</v>
      </c>
      <c r="BP6" s="22">
        <f>IF(BP7="",NA(),BP7)</f>
        <v>96.63</v>
      </c>
      <c r="BQ6" s="22">
        <f t="shared" ref="BQ6:BY6" si="8">IF(BQ7="",NA(),BQ7)</f>
        <v>62.5</v>
      </c>
      <c r="BR6" s="22">
        <f t="shared" si="8"/>
        <v>81.040000000000006</v>
      </c>
      <c r="BS6" s="22">
        <f t="shared" si="8"/>
        <v>76.760000000000005</v>
      </c>
      <c r="BT6" s="22">
        <f t="shared" si="8"/>
        <v>99.26</v>
      </c>
      <c r="BU6" s="22">
        <f t="shared" si="8"/>
        <v>58.79</v>
      </c>
      <c r="BV6" s="22">
        <f t="shared" si="8"/>
        <v>58.41</v>
      </c>
      <c r="BW6" s="22">
        <f t="shared" si="8"/>
        <v>58.27</v>
      </c>
      <c r="BX6" s="22">
        <f t="shared" si="8"/>
        <v>55.15</v>
      </c>
      <c r="BY6" s="22">
        <f t="shared" si="8"/>
        <v>53.95</v>
      </c>
      <c r="BZ6" s="21" t="str">
        <f>IF(BZ7="","",IF(BZ7="-","【-】","【"&amp;SUBSTITUTE(TEXT(BZ7,"#,##0.00"),"-","△")&amp;"】"))</f>
        <v>【49.51】</v>
      </c>
      <c r="CA6" s="22">
        <f>IF(CA7="",NA(),CA7)</f>
        <v>74.510000000000005</v>
      </c>
      <c r="CB6" s="22">
        <f t="shared" ref="CB6:CJ6" si="9">IF(CB7="",NA(),CB7)</f>
        <v>116.17</v>
      </c>
      <c r="CC6" s="22">
        <f t="shared" si="9"/>
        <v>88.72</v>
      </c>
      <c r="CD6" s="22">
        <f t="shared" si="9"/>
        <v>93.38</v>
      </c>
      <c r="CE6" s="22">
        <f t="shared" si="9"/>
        <v>69.37</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34.200000000000003</v>
      </c>
      <c r="CM6" s="22">
        <f t="shared" ref="CM6:CU6" si="10">IF(CM7="",NA(),CM7)</f>
        <v>38.67</v>
      </c>
      <c r="CN6" s="22">
        <f t="shared" si="10"/>
        <v>40.369999999999997</v>
      </c>
      <c r="CO6" s="22">
        <f t="shared" si="10"/>
        <v>40.229999999999997</v>
      </c>
      <c r="CP6" s="22">
        <f t="shared" si="10"/>
        <v>32.64</v>
      </c>
      <c r="CQ6" s="22">
        <f t="shared" si="10"/>
        <v>56.04</v>
      </c>
      <c r="CR6" s="22">
        <f t="shared" si="10"/>
        <v>58.52</v>
      </c>
      <c r="CS6" s="22">
        <f t="shared" si="10"/>
        <v>58.88</v>
      </c>
      <c r="CT6" s="22">
        <f t="shared" si="10"/>
        <v>58.16</v>
      </c>
      <c r="CU6" s="22">
        <f t="shared" si="10"/>
        <v>55.9</v>
      </c>
      <c r="CV6" s="21" t="str">
        <f>IF(CV7="","",IF(CV7="-","【-】","【"&amp;SUBSTITUTE(TEXT(CV7,"#,##0.00"),"-","△")&amp;"】"))</f>
        <v>【55.00】</v>
      </c>
      <c r="CW6" s="22">
        <f>IF(CW7="",NA(),CW7)</f>
        <v>66.3</v>
      </c>
      <c r="CX6" s="22">
        <f t="shared" ref="CX6:DF6" si="11">IF(CX7="",NA(),CX7)</f>
        <v>63.13</v>
      </c>
      <c r="CY6" s="22">
        <f t="shared" si="11"/>
        <v>57.51</v>
      </c>
      <c r="CZ6" s="22">
        <f t="shared" si="11"/>
        <v>57.85</v>
      </c>
      <c r="DA6" s="22">
        <f t="shared" si="11"/>
        <v>68.81</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1.1399999999999999</v>
      </c>
      <c r="EE6" s="22">
        <f t="shared" ref="EE6:EM6" si="14">IF(EE7="",NA(),EE7)</f>
        <v>1.01</v>
      </c>
      <c r="EF6" s="22">
        <f t="shared" si="14"/>
        <v>0.88</v>
      </c>
      <c r="EG6" s="22">
        <f t="shared" si="14"/>
        <v>0.56999999999999995</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194239</v>
      </c>
      <c r="D7" s="24">
        <v>47</v>
      </c>
      <c r="E7" s="24">
        <v>1</v>
      </c>
      <c r="F7" s="24">
        <v>0</v>
      </c>
      <c r="G7" s="24">
        <v>0</v>
      </c>
      <c r="H7" s="24" t="s">
        <v>95</v>
      </c>
      <c r="I7" s="24" t="s">
        <v>96</v>
      </c>
      <c r="J7" s="24" t="s">
        <v>97</v>
      </c>
      <c r="K7" s="24" t="s">
        <v>98</v>
      </c>
      <c r="L7" s="24" t="s">
        <v>99</v>
      </c>
      <c r="M7" s="24" t="s">
        <v>100</v>
      </c>
      <c r="N7" s="25" t="s">
        <v>101</v>
      </c>
      <c r="O7" s="25" t="s">
        <v>102</v>
      </c>
      <c r="P7" s="25">
        <v>99.55</v>
      </c>
      <c r="Q7" s="25">
        <v>1320</v>
      </c>
      <c r="R7" s="25">
        <v>4001</v>
      </c>
      <c r="S7" s="25">
        <v>15.22</v>
      </c>
      <c r="T7" s="25">
        <v>262.88</v>
      </c>
      <c r="U7" s="25">
        <v>3940</v>
      </c>
      <c r="V7" s="25">
        <v>2.5499999999999998</v>
      </c>
      <c r="W7" s="25">
        <v>1545.1</v>
      </c>
      <c r="X7" s="25">
        <v>102.16</v>
      </c>
      <c r="Y7" s="25">
        <v>94.19</v>
      </c>
      <c r="Z7" s="25">
        <v>93.39</v>
      </c>
      <c r="AA7" s="25">
        <v>82.88</v>
      </c>
      <c r="AB7" s="25">
        <v>106.8</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448.8</v>
      </c>
      <c r="BF7" s="25">
        <v>400.48</v>
      </c>
      <c r="BG7" s="25">
        <v>419.94</v>
      </c>
      <c r="BH7" s="25">
        <v>399.6</v>
      </c>
      <c r="BI7" s="25">
        <v>433.39</v>
      </c>
      <c r="BJ7" s="25">
        <v>1018.52</v>
      </c>
      <c r="BK7" s="25">
        <v>949.61</v>
      </c>
      <c r="BL7" s="25">
        <v>918.84</v>
      </c>
      <c r="BM7" s="25">
        <v>955.49</v>
      </c>
      <c r="BN7" s="25">
        <v>1017.9</v>
      </c>
      <c r="BO7" s="25">
        <v>1045.2</v>
      </c>
      <c r="BP7" s="25">
        <v>96.63</v>
      </c>
      <c r="BQ7" s="25">
        <v>62.5</v>
      </c>
      <c r="BR7" s="25">
        <v>81.040000000000006</v>
      </c>
      <c r="BS7" s="25">
        <v>76.760000000000005</v>
      </c>
      <c r="BT7" s="25">
        <v>99.26</v>
      </c>
      <c r="BU7" s="25">
        <v>58.79</v>
      </c>
      <c r="BV7" s="25">
        <v>58.41</v>
      </c>
      <c r="BW7" s="25">
        <v>58.27</v>
      </c>
      <c r="BX7" s="25">
        <v>55.15</v>
      </c>
      <c r="BY7" s="25">
        <v>53.95</v>
      </c>
      <c r="BZ7" s="25">
        <v>49.51</v>
      </c>
      <c r="CA7" s="25">
        <v>74.510000000000005</v>
      </c>
      <c r="CB7" s="25">
        <v>116.17</v>
      </c>
      <c r="CC7" s="25">
        <v>88.72</v>
      </c>
      <c r="CD7" s="25">
        <v>93.38</v>
      </c>
      <c r="CE7" s="25">
        <v>69.37</v>
      </c>
      <c r="CF7" s="25">
        <v>298.25</v>
      </c>
      <c r="CG7" s="25">
        <v>303.27999999999997</v>
      </c>
      <c r="CH7" s="25">
        <v>303.81</v>
      </c>
      <c r="CI7" s="25">
        <v>310.26</v>
      </c>
      <c r="CJ7" s="25">
        <v>318.99</v>
      </c>
      <c r="CK7" s="25">
        <v>317.14</v>
      </c>
      <c r="CL7" s="25">
        <v>34.200000000000003</v>
      </c>
      <c r="CM7" s="25">
        <v>38.67</v>
      </c>
      <c r="CN7" s="25">
        <v>40.369999999999997</v>
      </c>
      <c r="CO7" s="25">
        <v>40.229999999999997</v>
      </c>
      <c r="CP7" s="25">
        <v>32.64</v>
      </c>
      <c r="CQ7" s="25">
        <v>56.04</v>
      </c>
      <c r="CR7" s="25">
        <v>58.52</v>
      </c>
      <c r="CS7" s="25">
        <v>58.88</v>
      </c>
      <c r="CT7" s="25">
        <v>58.16</v>
      </c>
      <c r="CU7" s="25">
        <v>55.9</v>
      </c>
      <c r="CV7" s="25">
        <v>55</v>
      </c>
      <c r="CW7" s="25">
        <v>66.3</v>
      </c>
      <c r="CX7" s="25">
        <v>63.13</v>
      </c>
      <c r="CY7" s="25">
        <v>57.51</v>
      </c>
      <c r="CZ7" s="25">
        <v>57.85</v>
      </c>
      <c r="DA7" s="25">
        <v>68.81</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1.1399999999999999</v>
      </c>
      <c r="EE7" s="25">
        <v>1.01</v>
      </c>
      <c r="EF7" s="25">
        <v>0.88</v>
      </c>
      <c r="EG7" s="25">
        <v>0.56999999999999995</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建設産業課　渡邊　孝</cp:lastModifiedBy>
  <dcterms:created xsi:type="dcterms:W3CDTF">2025-01-24T06:40:08Z</dcterms:created>
  <dcterms:modified xsi:type="dcterms:W3CDTF">2025-02-17T00:40:26Z</dcterms:modified>
  <cp:category/>
</cp:coreProperties>
</file>